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743" firstSheet="2" activeTab="6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1" hidden="1">'4 класс'!$A$10:$R$60</definedName>
    <definedName name="_xlnm._FilterDatabase" localSheetId="2" hidden="1">'5 класс'!$A$10:$R$60</definedName>
    <definedName name="_xlnm._FilterDatabase" localSheetId="3" hidden="1">'6 класс'!$A$10:$R$60</definedName>
    <definedName name="_xlnm._FilterDatabase" localSheetId="4" hidden="1">'7 класс'!$A$10:$R$60</definedName>
    <definedName name="_xlnm._FilterDatabase" localSheetId="5" hidden="1">'8 класс'!$A$10:$R$62</definedName>
    <definedName name="_xlnm._FilterDatabase" localSheetId="6" hidden="1">'9 класс'!$A$10:$R$62</definedName>
    <definedName name="_xlnm._FilterDatabase" localSheetId="7" hidden="1">'10 класс'!$A$10:$R$60</definedName>
    <definedName name="_xlnm._FilterDatabase" localSheetId="8" hidden="1">'11 класс'!$A$10:$R$60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<sst xmlns="http://schemas.openxmlformats.org/spreadsheetml/2006/main" count="1383" uniqueCount="319">
  <si>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</si>
  <si>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</si>
  <si>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</si>
  <si>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</si>
  <si>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</si>
  <si>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</si>
  <si>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</si>
  <si>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</si>
  <si>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</si>
  <si>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</si>
  <si>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</si>
  <si>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</si>
  <si>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</si>
  <si>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</si>
  <si>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</si>
  <si>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</si>
  <si>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</si>
  <si>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</si>
  <si>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</si>
  <si>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</si>
  <si>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</si>
  <si>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</si>
  <si>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</si>
  <si>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</si>
  <si>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</si>
  <si>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</si>
  <si>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</si>
  <si>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</si>
  <si>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</si>
  <si>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</si>
  <si>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</si>
  <si>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</si>
  <si>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</si>
  <si>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</si>
  <si>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</si>
  <si>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</si>
  <si>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</si>
  <si>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</si>
  <si>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</si>
  <si>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_ в 5 классах в 2025-2026 учебном году</t>
  </si>
  <si>
    <t>География</t>
  </si>
  <si>
    <t>Самсутдинова</t>
  </si>
  <si>
    <t>Алмаза</t>
  </si>
  <si>
    <t>Азатовна</t>
  </si>
  <si>
    <t>Амирова</t>
  </si>
  <si>
    <t>Анита</t>
  </si>
  <si>
    <t>Распутный</t>
  </si>
  <si>
    <t>Кирилл</t>
  </si>
  <si>
    <t>Евгенивич</t>
  </si>
  <si>
    <t xml:space="preserve">Ишумбаевой </t>
  </si>
  <si>
    <t>Елизаветы</t>
  </si>
  <si>
    <t>Анатальевны</t>
  </si>
  <si>
    <t>Алчинова</t>
  </si>
  <si>
    <t>Полина</t>
  </si>
  <si>
    <t>Геннадьевна</t>
  </si>
  <si>
    <t>Галимова</t>
  </si>
  <si>
    <t>Алла</t>
  </si>
  <si>
    <t>Рамилевна</t>
  </si>
  <si>
    <t>Пахомова</t>
  </si>
  <si>
    <t>Андреевна</t>
  </si>
  <si>
    <t>Рудова</t>
  </si>
  <si>
    <t>Анастасия</t>
  </si>
  <si>
    <t>Павловна</t>
  </si>
  <si>
    <t>Низамов</t>
  </si>
  <si>
    <t>Артём</t>
  </si>
  <si>
    <t>Алексеевич</t>
  </si>
  <si>
    <t>Каримов</t>
  </si>
  <si>
    <t>Алан</t>
  </si>
  <si>
    <t>Русланович</t>
  </si>
  <si>
    <t>Хисмаква</t>
  </si>
  <si>
    <t>Амина</t>
  </si>
  <si>
    <t>Руслановна</t>
  </si>
  <si>
    <t>Чукаева</t>
  </si>
  <si>
    <t>Татьяна</t>
  </si>
  <si>
    <t>Антоновна</t>
  </si>
  <si>
    <t>Каштанов</t>
  </si>
  <si>
    <t>Ярослав</t>
  </si>
  <si>
    <t>Станисловович</t>
  </si>
  <si>
    <t>03.22.2014</t>
  </si>
  <si>
    <t>Ранжированный список участников школьного этапа всероссийской олимпиады школьников 
по _ в 6 классах в 2025-2026 учебном году</t>
  </si>
  <si>
    <t>Ранжированный список участников школьного этапа всероссийской олимпиады школьников 
по физике 7 классах в 2025-2026 учебном году</t>
  </si>
  <si>
    <t>физика</t>
  </si>
  <si>
    <t>Михайлов</t>
  </si>
  <si>
    <t>Матвей</t>
  </si>
  <si>
    <t>Александрович</t>
  </si>
  <si>
    <t>МБОУ СОШ№17</t>
  </si>
  <si>
    <t>7Б</t>
  </si>
  <si>
    <t>sph25732/edu023340/7/w73zw595</t>
  </si>
  <si>
    <t>Низамова А.Р.</t>
  </si>
  <si>
    <t>Хикматуллин</t>
  </si>
  <si>
    <t>Радель</t>
  </si>
  <si>
    <t>Ильгамович</t>
  </si>
  <si>
    <t>7А</t>
  </si>
  <si>
    <t>sph25732/edu023340/7/qg9g636z</t>
  </si>
  <si>
    <t>Петров Артур</t>
  </si>
  <si>
    <t>Артур</t>
  </si>
  <si>
    <t>Николаевич</t>
  </si>
  <si>
    <t>sph25732/edu023340/7/qz94vq9g</t>
  </si>
  <si>
    <t>Рябов</t>
  </si>
  <si>
    <t>Семен</t>
  </si>
  <si>
    <t>Константинович</t>
  </si>
  <si>
    <t>sph25732/edu023340/7/5897483g</t>
  </si>
  <si>
    <t>Сатымов</t>
  </si>
  <si>
    <t>Рамазан</t>
  </si>
  <si>
    <t>Ренатович</t>
  </si>
  <si>
    <t>sph25732/edu023340/7/wz967g36</t>
  </si>
  <si>
    <t>Хабибуллин</t>
  </si>
  <si>
    <t>Карим</t>
  </si>
  <si>
    <t>Рустамович</t>
  </si>
  <si>
    <t>sph25732/edu023340/7/g63q6792</t>
  </si>
  <si>
    <t>Курбонов</t>
  </si>
  <si>
    <t>Умар</t>
  </si>
  <si>
    <t>Абдулатифович</t>
  </si>
  <si>
    <t>7Г</t>
  </si>
  <si>
    <t>sph25732/edu023340/7/qg9v2494</t>
  </si>
  <si>
    <t>Гильмутдинова Т.А.</t>
  </si>
  <si>
    <t>Амирбеков</t>
  </si>
  <si>
    <t>Аслан</t>
  </si>
  <si>
    <t>Аризович</t>
  </si>
  <si>
    <t>sph25732/edu023340/7/wz96vg96</t>
  </si>
  <si>
    <t>Максимов</t>
  </si>
  <si>
    <t>Айнур</t>
  </si>
  <si>
    <t>Мансурович</t>
  </si>
  <si>
    <t>sph25732/edu023340/7/qw38z63z</t>
  </si>
  <si>
    <t>Кущ</t>
  </si>
  <si>
    <t>Алексей</t>
  </si>
  <si>
    <t>Антонович</t>
  </si>
  <si>
    <t>sph25732/edu023340/7/qg9g2636</t>
  </si>
  <si>
    <t xml:space="preserve">Шарафидинова </t>
  </si>
  <si>
    <t>Ева</t>
  </si>
  <si>
    <t>Ильшатовна</t>
  </si>
  <si>
    <t>7В</t>
  </si>
  <si>
    <t>sph25732/edu023340/7/qw38v63z</t>
  </si>
  <si>
    <t>Трофимов</t>
  </si>
  <si>
    <t>Глеб</t>
  </si>
  <si>
    <t>sph25732/edu023340/7/v6952z37</t>
  </si>
  <si>
    <t>Каримова</t>
  </si>
  <si>
    <t>Лика</t>
  </si>
  <si>
    <t>sph25732/edu023340/7/6892rw97</t>
  </si>
  <si>
    <t>Франк</t>
  </si>
  <si>
    <t>Аделина</t>
  </si>
  <si>
    <t>Адамовна</t>
  </si>
  <si>
    <t>sph25732/edu023340/7/wz96rg96</t>
  </si>
  <si>
    <t>Нуриева</t>
  </si>
  <si>
    <t>Динара</t>
  </si>
  <si>
    <t>sph25732/edu023340/7/wz96g367</t>
  </si>
  <si>
    <t>Абуталипова</t>
  </si>
  <si>
    <t xml:space="preserve">Анита </t>
  </si>
  <si>
    <t>Салаватовна</t>
  </si>
  <si>
    <t>sph25732/edu023340/7/wv9rqz3q</t>
  </si>
  <si>
    <t>Хитрина</t>
  </si>
  <si>
    <t xml:space="preserve">Арина </t>
  </si>
  <si>
    <t>Алексеевна</t>
  </si>
  <si>
    <t>sph25732/edu023340/7/wz96wg36</t>
  </si>
  <si>
    <t>Сухов</t>
  </si>
  <si>
    <t xml:space="preserve">Виталий </t>
  </si>
  <si>
    <t>Сергеевич</t>
  </si>
  <si>
    <t>sph25732/edu023340/7/qg9vvw94</t>
  </si>
  <si>
    <t>Айфалова</t>
  </si>
  <si>
    <t>Вероника</t>
  </si>
  <si>
    <t>Дмитриевна</t>
  </si>
  <si>
    <t>sph25732/edu023340/7/v6956z37</t>
  </si>
  <si>
    <t>Зинатуллина</t>
  </si>
  <si>
    <t>Самира</t>
  </si>
  <si>
    <t>Булатовна</t>
  </si>
  <si>
    <t>sph25732/edu023340/7/qz94zq9g</t>
  </si>
  <si>
    <t>Набиуллина</t>
  </si>
  <si>
    <t>Рустэмовна</t>
  </si>
  <si>
    <t>sph25732/edu023340/7/wv9rvw9q</t>
  </si>
  <si>
    <t>Валиева</t>
  </si>
  <si>
    <t>Эльвира</t>
  </si>
  <si>
    <t>Винеровна</t>
  </si>
  <si>
    <t>sph25732/edu023340/7/g89w6z32</t>
  </si>
  <si>
    <t>Недоверкова</t>
  </si>
  <si>
    <t>Дарья</t>
  </si>
  <si>
    <t>Ильинична</t>
  </si>
  <si>
    <t>sph25732/edu023340/7/v695rz37</t>
  </si>
  <si>
    <t xml:space="preserve">Гноевая </t>
  </si>
  <si>
    <t>Мирослава</t>
  </si>
  <si>
    <t>Александровна</t>
  </si>
  <si>
    <t>sph25732/edu023340/7/g89w7z92</t>
  </si>
  <si>
    <t>Яковлев</t>
  </si>
  <si>
    <t>Илья</t>
  </si>
  <si>
    <t>Радикович</t>
  </si>
  <si>
    <t>sph25732/edu023340/7/wv9rzw9q</t>
  </si>
  <si>
    <t>Сотникова</t>
  </si>
  <si>
    <t>Мелания</t>
  </si>
  <si>
    <t>sph25732/edu023340/7/wv9rww3q</t>
  </si>
  <si>
    <t>Ранжированный список участников школьного этапа всероссийской олимпиады школьников 
по физике в 8 классах в 2025-2026 учебном году</t>
  </si>
  <si>
    <t>Цветков</t>
  </si>
  <si>
    <t>Денисович</t>
  </si>
  <si>
    <t>8А</t>
  </si>
  <si>
    <t>sph25832/edu023340/8/qg9g8g36</t>
  </si>
  <si>
    <t>Свириденко</t>
  </si>
  <si>
    <t>8Б</t>
  </si>
  <si>
    <t>sph25832/edu023340/8/g63qq732</t>
  </si>
  <si>
    <t>Рябова</t>
  </si>
  <si>
    <t>Софья</t>
  </si>
  <si>
    <t xml:space="preserve">Константиновна </t>
  </si>
  <si>
    <t>sph25832/edu023340/8/v6956z37</t>
  </si>
  <si>
    <t>Пахомов</t>
  </si>
  <si>
    <t>Геннадий</t>
  </si>
  <si>
    <t>Андреевич</t>
  </si>
  <si>
    <t>8Г</t>
  </si>
  <si>
    <t>sph25832/edu023340/8/w73zv435</t>
  </si>
  <si>
    <t>Хафазетдинова</t>
  </si>
  <si>
    <t>Илгизяровна</t>
  </si>
  <si>
    <t>sph25832/edu023340/8/g63qr792</t>
  </si>
  <si>
    <t>Шайхутдинова</t>
  </si>
  <si>
    <t>Виталия</t>
  </si>
  <si>
    <t>Игоревна</t>
  </si>
  <si>
    <t>sph25832/edu023340/8/5897w89g</t>
  </si>
  <si>
    <t>Голубкин</t>
  </si>
  <si>
    <t>Георгий</t>
  </si>
  <si>
    <t>Романович</t>
  </si>
  <si>
    <t>sph25832/edu023340/8/v6954z37</t>
  </si>
  <si>
    <t xml:space="preserve">Галеев </t>
  </si>
  <si>
    <t>Виктор</t>
  </si>
  <si>
    <t>Евгеньевич</t>
  </si>
  <si>
    <t>8В</t>
  </si>
  <si>
    <t>sph25832/edu023340/8/qg9g6636</t>
  </si>
  <si>
    <t>Авдюшкин</t>
  </si>
  <si>
    <t>Даниил</t>
  </si>
  <si>
    <t>Владимирович</t>
  </si>
  <si>
    <t>sph25832/edu023340/8/589783g6</t>
  </si>
  <si>
    <t>Дудникова</t>
  </si>
  <si>
    <t>Василиса</t>
  </si>
  <si>
    <t>Станиславовна</t>
  </si>
  <si>
    <t>sph25832/edu023340/8/g63q6792</t>
  </si>
  <si>
    <t>Гришина</t>
  </si>
  <si>
    <t>Денисовна</t>
  </si>
  <si>
    <t>sph25832/edu023340/8/wv9rw3q2</t>
  </si>
  <si>
    <t>Амбарцумова</t>
  </si>
  <si>
    <t>Нина</t>
  </si>
  <si>
    <t>Мушеговна</t>
  </si>
  <si>
    <t>sph25832/edu023340/8/qz94679g</t>
  </si>
  <si>
    <t>Мукимов</t>
  </si>
  <si>
    <t>Алим</t>
  </si>
  <si>
    <t>Алмазович</t>
  </si>
  <si>
    <t>sph25832/edu023340/8/58975r9g</t>
  </si>
  <si>
    <t>Галеева</t>
  </si>
  <si>
    <t>Олеговна</t>
  </si>
  <si>
    <t>sph25832/edu023340/8/qg9g2636</t>
  </si>
  <si>
    <t>Ранжированный список участников школьного этапа всероссийской олимпиады школьников 
по физике в 9 классах в 2025-2026 учебном году</t>
  </si>
  <si>
    <t>Ч</t>
  </si>
  <si>
    <t>М</t>
  </si>
  <si>
    <t>Д</t>
  </si>
  <si>
    <t>9Б</t>
  </si>
  <si>
    <t>sph25932/edu023340/9/qw38769z</t>
  </si>
  <si>
    <t>З</t>
  </si>
  <si>
    <t>С</t>
  </si>
  <si>
    <t>Н</t>
  </si>
  <si>
    <t>9В</t>
  </si>
  <si>
    <t>sph25932/edu023340/9/68922w97</t>
  </si>
  <si>
    <t>Р</t>
  </si>
  <si>
    <t>sph25932/edu023340/9/w73zz435</t>
  </si>
  <si>
    <t>П</t>
  </si>
  <si>
    <t>А</t>
  </si>
  <si>
    <t>9А</t>
  </si>
  <si>
    <t>sph25932/edu023340/9/qg9g2636</t>
  </si>
  <si>
    <t>К</t>
  </si>
  <si>
    <t>sph25932/edu023340/9/qw38z63z</t>
  </si>
  <si>
    <t>Б</t>
  </si>
  <si>
    <t>sph25932/edu023340/9/qg9vvw94</t>
  </si>
  <si>
    <t>Ж</t>
  </si>
  <si>
    <t>Л</t>
  </si>
  <si>
    <t>sph25932/edu023340/9/qz94q3g5</t>
  </si>
  <si>
    <t>sph25932/edu023340/9/qw38263z</t>
  </si>
  <si>
    <t>sph25932/edu023340/9/v695z37q</t>
  </si>
  <si>
    <t>Г</t>
  </si>
  <si>
    <t>sph25932/edu023340/9/wz96g367</t>
  </si>
  <si>
    <t>Х</t>
  </si>
  <si>
    <t>sph25932/edu023340/9/qg9vgw34</t>
  </si>
  <si>
    <t>Ш</t>
  </si>
  <si>
    <t>Ф</t>
  </si>
  <si>
    <t>9Г</t>
  </si>
  <si>
    <t>sph25932/edu023340/9/w73z2535</t>
  </si>
  <si>
    <t>sph25932/edu023340/9/g63qq732</t>
  </si>
  <si>
    <t>Ю</t>
  </si>
  <si>
    <t>sph25932/edu023340/9/w73z7495</t>
  </si>
  <si>
    <t>Т</t>
  </si>
  <si>
    <t>sph25932/edu023340/9/6892gw37</t>
  </si>
  <si>
    <t>sph25932/edu023340/9/g89wzz32</t>
  </si>
  <si>
    <t>И</t>
  </si>
  <si>
    <t>В</t>
  </si>
  <si>
    <t>sph25932/edu023340/9/wv9r5w3q</t>
  </si>
  <si>
    <t>sph25932/edu023340/9/v695z637</t>
  </si>
  <si>
    <t>У</t>
  </si>
  <si>
    <t>sph25932/edu023340/9/qz94zq9g</t>
  </si>
  <si>
    <t>sph25932/edu023340/9/qg9v7434</t>
  </si>
  <si>
    <t>Ранжированный список участников школьного этапа всероссийской олимпиады школьников 
по физике в 10 классах в 2025-2026 учебном году</t>
  </si>
  <si>
    <t>10А</t>
  </si>
  <si>
    <t>sph251032/edu023340/10/6892w374</t>
  </si>
  <si>
    <t>sph251032/edu023340/10/wz96gg36</t>
  </si>
  <si>
    <t>sph251032/edu023340/10/wv9rgw3q</t>
  </si>
  <si>
    <t>sph251032/edu023340/10/qw38w69z</t>
  </si>
  <si>
    <t>sph251032/edu023340/10/g63q732q</t>
  </si>
  <si>
    <t>sph251032/edu023340/10/qg9g6636</t>
  </si>
  <si>
    <t>Ранжированный список участников школьного этапа всероссийской олимпиады школьников 
по физике в 11 классах в 2025-2026 учебном году</t>
  </si>
  <si>
    <t>11А</t>
  </si>
  <si>
    <t>sph251132/edu023340/11/w73z8435</t>
  </si>
  <si>
    <t>sph251132/edu023340/11/qz94q3g5</t>
  </si>
  <si>
    <t>Е</t>
  </si>
  <si>
    <t>sph251132/edu023340/11/qw38v63z</t>
  </si>
  <si>
    <t>sph251132/edu023340/11/5897483g</t>
  </si>
  <si>
    <t>sph251132/edu023340/11/qg9g636z</t>
  </si>
  <si>
    <t>sph251132/edu023340/11/g63q732q</t>
  </si>
  <si>
    <t>sph251132/edu023340/11/wz96g367</t>
  </si>
  <si>
    <t>sph251132/edu023340/11/g89w6z32</t>
  </si>
  <si>
    <t>sph251132/edu023340/11/wv9rgw3q</t>
  </si>
  <si>
    <t>Я</t>
  </si>
  <si>
    <t>sph251132/edu023340/11/qg9g6636</t>
  </si>
  <si>
    <t>О</t>
  </si>
  <si>
    <t>sph251132/edu023340/11/qg9gv636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</si>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</sst>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%"/>
    <numFmt numFmtId="181" formatCode="dd\.mm\.yyyy"/>
    <numFmt numFmtId="182" formatCode="[$-419]General"/>
    <numFmt numFmtId="183" formatCode="[$-419]dd&quot;.&quot;mm&quot;.&quot;yyyy"/>
    <numFmt numFmtId="184" formatCode="0.0"/>
  </numFmts>
  <fonts count="33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theme="0"/>
      <name val="Times New Roman"/>
      <charset val="204"/>
    </font>
    <font>
      <sz val="11"/>
      <name val="Arial"/>
      <charset val="134"/>
    </font>
    <font>
      <sz val="1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indexed="9"/>
      <name val="Calibri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/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3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81" fontId="3" fillId="0" borderId="0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3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181" fontId="7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181" fontId="7" fillId="0" borderId="1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left" vertical="center"/>
    </xf>
    <xf numFmtId="0" fontId="8" fillId="0" borderId="1" xfId="0" applyFont="1" applyBorder="1"/>
    <xf numFmtId="181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8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9" fontId="5" fillId="0" borderId="0" xfId="3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3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18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3" applyFont="1" applyAlignment="1">
      <alignment horizontal="center" vertical="center"/>
    </xf>
    <xf numFmtId="180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left"/>
    </xf>
    <xf numFmtId="0" fontId="7" fillId="0" borderId="1" xfId="0" applyFont="1" applyBorder="1"/>
    <xf numFmtId="183" fontId="3" fillId="0" borderId="1" xfId="0" applyNumberFormat="1" applyFont="1" applyFill="1" applyBorder="1" applyAlignment="1">
      <alignment vertical="center"/>
    </xf>
    <xf numFmtId="181" fontId="7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81" fontId="0" fillId="0" borderId="1" xfId="0" applyNumberFormat="1" applyBorder="1"/>
    <xf numFmtId="0" fontId="0" fillId="0" borderId="4" xfId="0" applyBorder="1"/>
    <xf numFmtId="181" fontId="0" fillId="0" borderId="4" xfId="0" applyNumberForma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8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/>
    <xf numFmtId="18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81" fontId="7" fillId="0" borderId="1" xfId="0" applyNumberFormat="1" applyFont="1" applyBorder="1" applyAlignment="1">
      <alignment horizontal="center" wrapText="1"/>
    </xf>
    <xf numFmtId="181" fontId="7" fillId="0" borderId="1" xfId="0" applyNumberFormat="1" applyFont="1" applyBorder="1" applyAlignment="1">
      <alignment horizontal="center"/>
    </xf>
    <xf numFmtId="183" fontId="3" fillId="0" borderId="1" xfId="0" applyNumberFormat="1" applyFont="1" applyFill="1" applyBorder="1" applyAlignment="1">
      <alignment horizontal="center"/>
    </xf>
    <xf numFmtId="181" fontId="6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left" vertical="center"/>
    </xf>
    <xf numFmtId="181" fontId="7" fillId="0" borderId="4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left" vertical="center"/>
    </xf>
    <xf numFmtId="181" fontId="3" fillId="0" borderId="5" xfId="0" applyNumberFormat="1" applyFont="1" applyFill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9" fontId="3" fillId="0" borderId="4" xfId="3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9" fontId="3" fillId="0" borderId="5" xfId="3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82" fontId="3" fillId="0" borderId="1" xfId="0" applyNumberFormat="1" applyFont="1" applyFill="1" applyBorder="1" applyAlignment="1">
      <alignment vertical="center"/>
    </xf>
    <xf numFmtId="184" fontId="3" fillId="0" borderId="0" xfId="0" applyNumberFormat="1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642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9" defaultRowHeight="12.75"/>
  <sheetData/>
  <pageMargins left="0.25" right="0.25" top="0.75" bottom="0.75" header="0.3" footer="0.3"/>
  <pageSetup paperSize="9" scale="90" fitToHeight="0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0"/>
  <sheetViews>
    <sheetView workbookViewId="0">
      <selection activeCell="D10" sqref="D10"/>
    </sheetView>
  </sheetViews>
  <sheetFormatPr defaultColWidth="9" defaultRowHeight="12.75" outlineLevelCol="3"/>
  <cols>
    <col min="2" max="2" width="40" customWidth="1"/>
  </cols>
  <sheetData>
    <row r="2" spans="2:2">
      <c r="B2" s="2" t="s">
        <v>314</v>
      </c>
    </row>
    <row r="4" s="1" customFormat="1" ht="24" customHeight="1" spans="2:3">
      <c r="B4" s="3" t="s">
        <v>315</v>
      </c>
      <c r="C4" s="4">
        <f>SUM('4 класс:11 класс'!R2)</f>
        <v>77</v>
      </c>
    </row>
    <row r="5" s="1" customFormat="1" ht="24" customHeight="1" spans="2:3">
      <c r="B5" s="3" t="s">
        <v>316</v>
      </c>
      <c r="C5" s="4">
        <f>SUM('4 класс:11 класс'!R4)</f>
        <v>4</v>
      </c>
    </row>
    <row r="6" s="1" customFormat="1" ht="24" customHeight="1" spans="2:3">
      <c r="B6" s="3" t="s">
        <v>317</v>
      </c>
      <c r="C6" s="4">
        <f>SUM('4 класс:11 класс'!R5)</f>
        <v>7</v>
      </c>
    </row>
    <row r="7" s="1" customFormat="1" ht="24" customHeight="1" spans="2:3">
      <c r="B7" s="3" t="s">
        <v>318</v>
      </c>
      <c r="C7" s="4">
        <f>SUM('4 класс:11 класс'!R6)</f>
        <v>66</v>
      </c>
    </row>
    <row r="8" s="1" customFormat="1" ht="24" customHeight="1" spans="2:3">
      <c r="B8" s="3" t="s">
        <v>13</v>
      </c>
      <c r="C8" s="5">
        <v>0.45</v>
      </c>
    </row>
    <row r="9" s="1" customFormat="1" ht="24" customHeight="1" spans="2:3">
      <c r="B9" s="6" t="s">
        <v>15</v>
      </c>
      <c r="C9" s="5">
        <f>(C5+C6)/C4</f>
        <v>0.142857142857143</v>
      </c>
    </row>
    <row r="10" s="1" customFormat="1" ht="24" customHeight="1" spans="2:4">
      <c r="B10" s="3" t="s">
        <v>19</v>
      </c>
      <c r="C10" s="7">
        <f>IF((C4*D10)&gt;0,(C4*D10),0)</f>
        <v>0</v>
      </c>
      <c r="D10" s="8">
        <f>C9-45%</f>
        <v>-0.307142857142857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workbookViewId="0">
      <selection activeCell="H9" sqref="H9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3.4222222222222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5" t="s">
        <v>1</v>
      </c>
      <c r="R2" s="56">
        <f>COUNTA(M11:M60)</f>
        <v>0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5"/>
      <c r="R3" s="56"/>
    </row>
    <row r="4" spans="1:18">
      <c r="A4" s="14" t="s">
        <v>2</v>
      </c>
      <c r="B4" s="15"/>
      <c r="C4" s="14"/>
      <c r="E4" s="16" t="s">
        <v>3</v>
      </c>
      <c r="F4" s="17"/>
      <c r="Q4" s="21" t="s">
        <v>4</v>
      </c>
      <c r="R4" s="57">
        <f>COUNTIF(P11:P60,"победитель")</f>
        <v>0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6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6">
        <f>COUNTIF(P11:P60,"участник")</f>
        <v>0</v>
      </c>
    </row>
    <row r="7" spans="1:18">
      <c r="A7" s="14" t="s">
        <v>12</v>
      </c>
      <c r="B7" s="15"/>
      <c r="C7" s="14">
        <v>4</v>
      </c>
      <c r="E7" s="17"/>
      <c r="F7" s="17"/>
      <c r="P7" s="39"/>
      <c r="Q7" s="21" t="s">
        <v>13</v>
      </c>
      <c r="R7" s="58">
        <v>0.45</v>
      </c>
    </row>
    <row r="8" spans="1:18">
      <c r="A8" s="14" t="s">
        <v>14</v>
      </c>
      <c r="B8" s="15"/>
      <c r="C8" s="18"/>
      <c r="F8" s="17"/>
      <c r="M8" s="104"/>
      <c r="Q8" s="59" t="s">
        <v>15</v>
      </c>
      <c r="R8" s="58" t="e">
        <f>(R4+R5)/R2</f>
        <v>#DIV/0!</v>
      </c>
    </row>
    <row r="9" spans="3:18">
      <c r="C9" s="19" t="s">
        <v>16</v>
      </c>
      <c r="D9" s="19"/>
      <c r="E9" s="20"/>
      <c r="G9" s="21" t="s">
        <v>17</v>
      </c>
      <c r="H9" s="62">
        <f>E9/2</f>
        <v>0</v>
      </c>
      <c r="J9" s="40" t="s">
        <v>18</v>
      </c>
      <c r="K9" s="41">
        <f>MAX(M11:M60)</f>
        <v>0</v>
      </c>
      <c r="L9" s="42" t="e">
        <f>IF(K9*100/E9&gt;=50,"победитель","участник")</f>
        <v>#DIV/0!</v>
      </c>
      <c r="M9" s="104"/>
      <c r="P9" s="43" t="e">
        <f>R8-45%</f>
        <v>#DIV/0!</v>
      </c>
      <c r="Q9" s="21" t="s">
        <v>19</v>
      </c>
      <c r="R9" s="60" t="e">
        <f>IF((R2*P9)&gt;0,(R2*P9),0)</f>
        <v>#DIV/0!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4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1"/>
      <c r="T10" s="61"/>
      <c r="U10" s="61"/>
    </row>
    <row r="11" s="9" customFormat="1" ht="12.95" customHeight="1" spans="1:18">
      <c r="A11" s="23">
        <v>1</v>
      </c>
      <c r="B11" s="26" t="s">
        <v>6</v>
      </c>
      <c r="C11" s="27"/>
      <c r="D11" s="27"/>
      <c r="E11" s="27"/>
      <c r="F11" s="34"/>
      <c r="G11" s="30"/>
      <c r="H11" s="30"/>
      <c r="I11" s="53"/>
      <c r="J11" s="53"/>
      <c r="K11" s="46"/>
      <c r="L11" s="54"/>
      <c r="M11" s="48"/>
      <c r="N11" s="49" t="str">
        <f t="shared" ref="N11:N60" si="0">IF(M11="","",M11/$E$9)</f>
        <v/>
      </c>
      <c r="O11" s="49" t="str">
        <f t="shared" ref="O11:O60" si="1">IF(M11="","",M11/$K$9)</f>
        <v/>
      </c>
      <c r="P11" s="50" t="str">
        <f>IF(M11="","",IF($K$9=M11,$L$9,IF(M11&gt;=$H$9,"призер","участник")))</f>
        <v/>
      </c>
      <c r="Q11" s="53"/>
      <c r="R11" s="45"/>
    </row>
    <row r="12" s="9" customFormat="1" ht="12.95" customHeight="1" spans="1:18">
      <c r="A12" s="23">
        <v>2</v>
      </c>
      <c r="B12" s="26" t="s">
        <v>6</v>
      </c>
      <c r="C12" s="27"/>
      <c r="D12" s="27"/>
      <c r="E12" s="27"/>
      <c r="F12" s="34"/>
      <c r="G12" s="30"/>
      <c r="H12" s="30"/>
      <c r="I12" s="53"/>
      <c r="J12" s="53"/>
      <c r="K12" s="46"/>
      <c r="L12" s="54"/>
      <c r="M12" s="48"/>
      <c r="N12" s="49" t="str">
        <f t="shared" si="0"/>
        <v/>
      </c>
      <c r="O12" s="49" t="str">
        <f t="shared" si="1"/>
        <v/>
      </c>
      <c r="P12" s="50" t="str">
        <f t="shared" ref="P12:P60" si="2">IF(M12="","",IF($K$9=M12,$L$9,IF(M12&gt;=$H$9,"призер","участник")))</f>
        <v/>
      </c>
      <c r="Q12" s="53"/>
      <c r="R12" s="45"/>
    </row>
    <row r="13" spans="1:18">
      <c r="A13" s="23">
        <v>3</v>
      </c>
      <c r="B13" s="26" t="s">
        <v>6</v>
      </c>
      <c r="C13" s="27"/>
      <c r="D13" s="27"/>
      <c r="E13" s="27"/>
      <c r="F13" s="64"/>
      <c r="G13" s="30"/>
      <c r="H13" s="30"/>
      <c r="I13" s="103"/>
      <c r="J13" s="103"/>
      <c r="K13" s="52"/>
      <c r="L13" s="54"/>
      <c r="M13" s="48"/>
      <c r="N13" s="49" t="str">
        <f t="shared" si="0"/>
        <v/>
      </c>
      <c r="O13" s="49" t="str">
        <f t="shared" si="1"/>
        <v/>
      </c>
      <c r="P13" s="50" t="str">
        <f t="shared" si="2"/>
        <v/>
      </c>
      <c r="Q13" s="53"/>
      <c r="R13" s="45"/>
    </row>
    <row r="14" spans="1:18">
      <c r="A14" s="23">
        <v>4</v>
      </c>
      <c r="B14" s="26" t="s">
        <v>6</v>
      </c>
      <c r="C14" s="27"/>
      <c r="D14" s="27"/>
      <c r="E14" s="27"/>
      <c r="F14" s="34"/>
      <c r="G14" s="30"/>
      <c r="H14" s="30"/>
      <c r="I14" s="53"/>
      <c r="J14" s="53"/>
      <c r="K14" s="46"/>
      <c r="L14" s="54"/>
      <c r="M14" s="48"/>
      <c r="N14" s="49" t="str">
        <f t="shared" si="0"/>
        <v/>
      </c>
      <c r="O14" s="49" t="str">
        <f t="shared" si="1"/>
        <v/>
      </c>
      <c r="P14" s="50" t="str">
        <f t="shared" si="2"/>
        <v/>
      </c>
      <c r="Q14" s="53"/>
      <c r="R14" s="45"/>
    </row>
    <row r="15" spans="1:18">
      <c r="A15" s="23">
        <v>5</v>
      </c>
      <c r="B15" s="26" t="s">
        <v>6</v>
      </c>
      <c r="C15" s="27"/>
      <c r="D15" s="27"/>
      <c r="E15" s="27"/>
      <c r="F15" s="34"/>
      <c r="G15" s="30"/>
      <c r="H15" s="30"/>
      <c r="I15" s="53"/>
      <c r="J15" s="53"/>
      <c r="K15" s="46"/>
      <c r="L15" s="54"/>
      <c r="M15" s="48"/>
      <c r="N15" s="49" t="str">
        <f t="shared" si="0"/>
        <v/>
      </c>
      <c r="O15" s="49" t="str">
        <f t="shared" si="1"/>
        <v/>
      </c>
      <c r="P15" s="50" t="str">
        <f t="shared" si="2"/>
        <v/>
      </c>
      <c r="Q15" s="53"/>
      <c r="R15" s="45"/>
    </row>
    <row r="16" spans="1:18">
      <c r="A16" s="23">
        <v>6</v>
      </c>
      <c r="B16" s="26" t="s">
        <v>6</v>
      </c>
      <c r="C16" s="27"/>
      <c r="D16" s="27"/>
      <c r="E16" s="27"/>
      <c r="F16" s="34"/>
      <c r="G16" s="30"/>
      <c r="H16" s="30"/>
      <c r="I16" s="53"/>
      <c r="J16" s="53"/>
      <c r="K16" s="46"/>
      <c r="L16" s="54"/>
      <c r="M16" s="48"/>
      <c r="N16" s="49" t="str">
        <f t="shared" si="0"/>
        <v/>
      </c>
      <c r="O16" s="49" t="str">
        <f t="shared" si="1"/>
        <v/>
      </c>
      <c r="P16" s="50" t="str">
        <f t="shared" si="2"/>
        <v/>
      </c>
      <c r="Q16" s="53"/>
      <c r="R16" s="45"/>
    </row>
    <row r="17" spans="1:18">
      <c r="A17" s="23">
        <v>7</v>
      </c>
      <c r="B17" s="26" t="s">
        <v>6</v>
      </c>
      <c r="C17" s="27"/>
      <c r="D17" s="27"/>
      <c r="E17" s="27"/>
      <c r="F17" s="34"/>
      <c r="G17" s="30"/>
      <c r="H17" s="30"/>
      <c r="I17" s="53"/>
      <c r="J17" s="53"/>
      <c r="K17" s="46"/>
      <c r="L17" s="54"/>
      <c r="M17" s="48"/>
      <c r="N17" s="49" t="str">
        <f t="shared" si="0"/>
        <v/>
      </c>
      <c r="O17" s="49" t="str">
        <f t="shared" si="1"/>
        <v/>
      </c>
      <c r="P17" s="50" t="str">
        <f t="shared" si="2"/>
        <v/>
      </c>
      <c r="Q17" s="53"/>
      <c r="R17" s="45"/>
    </row>
    <row r="18" spans="1:18">
      <c r="A18" s="23">
        <v>8</v>
      </c>
      <c r="B18" s="26" t="s">
        <v>6</v>
      </c>
      <c r="C18" s="27"/>
      <c r="D18" s="27"/>
      <c r="E18" s="27"/>
      <c r="F18" s="34"/>
      <c r="G18" s="30"/>
      <c r="H18" s="30"/>
      <c r="I18" s="53"/>
      <c r="J18" s="53"/>
      <c r="K18" s="46"/>
      <c r="L18" s="54"/>
      <c r="M18" s="48"/>
      <c r="N18" s="49" t="str">
        <f t="shared" si="0"/>
        <v/>
      </c>
      <c r="O18" s="49" t="str">
        <f t="shared" si="1"/>
        <v/>
      </c>
      <c r="P18" s="50" t="str">
        <f t="shared" si="2"/>
        <v/>
      </c>
      <c r="Q18" s="53"/>
      <c r="R18" s="45"/>
    </row>
    <row r="19" spans="1:18">
      <c r="A19" s="23">
        <v>9</v>
      </c>
      <c r="B19" s="26" t="s">
        <v>6</v>
      </c>
      <c r="C19" s="27"/>
      <c r="D19" s="27"/>
      <c r="E19" s="27"/>
      <c r="F19" s="34"/>
      <c r="G19" s="30"/>
      <c r="H19" s="30"/>
      <c r="I19" s="53"/>
      <c r="J19" s="53"/>
      <c r="K19" s="46"/>
      <c r="L19" s="54"/>
      <c r="M19" s="48"/>
      <c r="N19" s="49" t="str">
        <f t="shared" si="0"/>
        <v/>
      </c>
      <c r="O19" s="49" t="str">
        <f t="shared" si="1"/>
        <v/>
      </c>
      <c r="P19" s="50" t="str">
        <f t="shared" si="2"/>
        <v/>
      </c>
      <c r="Q19" s="53"/>
      <c r="R19" s="45"/>
    </row>
    <row r="20" spans="1:18">
      <c r="A20" s="23">
        <v>10</v>
      </c>
      <c r="B20" s="26" t="s">
        <v>6</v>
      </c>
      <c r="C20" s="27"/>
      <c r="D20" s="27"/>
      <c r="E20" s="27"/>
      <c r="F20" s="34"/>
      <c r="G20" s="30"/>
      <c r="H20" s="30"/>
      <c r="I20" s="53"/>
      <c r="J20" s="53"/>
      <c r="K20" s="46"/>
      <c r="L20" s="54"/>
      <c r="M20" s="48"/>
      <c r="N20" s="49" t="str">
        <f t="shared" si="0"/>
        <v/>
      </c>
      <c r="O20" s="49" t="str">
        <f t="shared" si="1"/>
        <v/>
      </c>
      <c r="P20" s="50" t="str">
        <f t="shared" si="2"/>
        <v/>
      </c>
      <c r="Q20" s="53"/>
      <c r="R20" s="45"/>
    </row>
    <row r="21" spans="1:18">
      <c r="A21" s="23">
        <v>11</v>
      </c>
      <c r="B21" s="26" t="s">
        <v>6</v>
      </c>
      <c r="C21" s="27"/>
      <c r="D21" s="27"/>
      <c r="E21" s="27"/>
      <c r="F21" s="34"/>
      <c r="G21" s="30"/>
      <c r="H21" s="30"/>
      <c r="I21" s="53"/>
      <c r="J21" s="53"/>
      <c r="K21" s="46"/>
      <c r="L21" s="54"/>
      <c r="M21" s="48"/>
      <c r="N21" s="49" t="str">
        <f t="shared" si="0"/>
        <v/>
      </c>
      <c r="O21" s="49" t="str">
        <f t="shared" si="1"/>
        <v/>
      </c>
      <c r="P21" s="50" t="str">
        <f t="shared" si="2"/>
        <v/>
      </c>
      <c r="Q21" s="53"/>
      <c r="R21" s="45"/>
    </row>
    <row r="22" spans="1:18">
      <c r="A22" s="23">
        <v>12</v>
      </c>
      <c r="B22" s="26" t="s">
        <v>6</v>
      </c>
      <c r="C22" s="27"/>
      <c r="D22" s="27"/>
      <c r="E22" s="27"/>
      <c r="F22" s="34"/>
      <c r="G22" s="30"/>
      <c r="H22" s="30"/>
      <c r="I22" s="53"/>
      <c r="J22" s="53"/>
      <c r="K22" s="46"/>
      <c r="L22" s="54"/>
      <c r="M22" s="48"/>
      <c r="N22" s="49" t="str">
        <f t="shared" si="0"/>
        <v/>
      </c>
      <c r="O22" s="49" t="str">
        <f t="shared" si="1"/>
        <v/>
      </c>
      <c r="P22" s="50" t="str">
        <f t="shared" si="2"/>
        <v/>
      </c>
      <c r="Q22" s="53"/>
      <c r="R22" s="45"/>
    </row>
    <row r="23" spans="1:18">
      <c r="A23" s="23">
        <v>13</v>
      </c>
      <c r="B23" s="26" t="s">
        <v>6</v>
      </c>
      <c r="C23" s="27"/>
      <c r="D23" s="27"/>
      <c r="E23" s="27"/>
      <c r="F23" s="34"/>
      <c r="G23" s="30"/>
      <c r="H23" s="30"/>
      <c r="I23" s="53"/>
      <c r="J23" s="53"/>
      <c r="K23" s="46"/>
      <c r="L23" s="54"/>
      <c r="M23" s="48"/>
      <c r="N23" s="49" t="str">
        <f t="shared" si="0"/>
        <v/>
      </c>
      <c r="O23" s="49" t="str">
        <f t="shared" si="1"/>
        <v/>
      </c>
      <c r="P23" s="50" t="str">
        <f t="shared" si="2"/>
        <v/>
      </c>
      <c r="Q23" s="53"/>
      <c r="R23" s="45"/>
    </row>
    <row r="24" spans="1:18">
      <c r="A24" s="23">
        <v>14</v>
      </c>
      <c r="B24" s="26" t="s">
        <v>6</v>
      </c>
      <c r="C24" s="27"/>
      <c r="D24" s="27"/>
      <c r="E24" s="27"/>
      <c r="F24" s="34"/>
      <c r="G24" s="30"/>
      <c r="H24" s="30"/>
      <c r="I24" s="53"/>
      <c r="J24" s="53"/>
      <c r="K24" s="46"/>
      <c r="L24" s="54"/>
      <c r="M24" s="48"/>
      <c r="N24" s="49" t="str">
        <f t="shared" si="0"/>
        <v/>
      </c>
      <c r="O24" s="49" t="str">
        <f t="shared" si="1"/>
        <v/>
      </c>
      <c r="P24" s="50" t="str">
        <f t="shared" si="2"/>
        <v/>
      </c>
      <c r="Q24" s="53"/>
      <c r="R24" s="45"/>
    </row>
    <row r="25" spans="1:18">
      <c r="A25" s="23">
        <v>15</v>
      </c>
      <c r="B25" s="26" t="s">
        <v>6</v>
      </c>
      <c r="C25" s="27"/>
      <c r="D25" s="27"/>
      <c r="E25" s="27"/>
      <c r="F25" s="34"/>
      <c r="G25" s="30"/>
      <c r="H25" s="30"/>
      <c r="I25" s="53"/>
      <c r="J25" s="53"/>
      <c r="K25" s="46"/>
      <c r="L25" s="54"/>
      <c r="M25" s="48"/>
      <c r="N25" s="49" t="str">
        <f t="shared" si="0"/>
        <v/>
      </c>
      <c r="O25" s="49" t="str">
        <f t="shared" si="1"/>
        <v/>
      </c>
      <c r="P25" s="50" t="str">
        <f t="shared" si="2"/>
        <v/>
      </c>
      <c r="Q25" s="53"/>
      <c r="R25" s="45"/>
    </row>
    <row r="26" spans="1:18">
      <c r="A26" s="23">
        <v>16</v>
      </c>
      <c r="B26" s="26" t="s">
        <v>6</v>
      </c>
      <c r="C26" s="27"/>
      <c r="D26" s="27"/>
      <c r="E26" s="27"/>
      <c r="F26" s="34"/>
      <c r="G26" s="30"/>
      <c r="H26" s="30"/>
      <c r="I26" s="53"/>
      <c r="J26" s="53"/>
      <c r="K26" s="46"/>
      <c r="L26" s="54"/>
      <c r="M26" s="48"/>
      <c r="N26" s="49" t="str">
        <f t="shared" si="0"/>
        <v/>
      </c>
      <c r="O26" s="49" t="str">
        <f t="shared" si="1"/>
        <v/>
      </c>
      <c r="P26" s="50" t="str">
        <f t="shared" si="2"/>
        <v/>
      </c>
      <c r="Q26" s="53"/>
      <c r="R26" s="45"/>
    </row>
    <row r="27" spans="1:18">
      <c r="A27" s="23">
        <v>17</v>
      </c>
      <c r="B27" s="26" t="s">
        <v>6</v>
      </c>
      <c r="C27" s="27"/>
      <c r="D27" s="27"/>
      <c r="E27" s="27"/>
      <c r="F27" s="34"/>
      <c r="G27" s="30"/>
      <c r="H27" s="30"/>
      <c r="I27" s="53"/>
      <c r="J27" s="53"/>
      <c r="K27" s="46"/>
      <c r="L27" s="54"/>
      <c r="M27" s="48"/>
      <c r="N27" s="49" t="str">
        <f t="shared" si="0"/>
        <v/>
      </c>
      <c r="O27" s="49" t="str">
        <f t="shared" si="1"/>
        <v/>
      </c>
      <c r="P27" s="50" t="str">
        <f t="shared" si="2"/>
        <v/>
      </c>
      <c r="Q27" s="53"/>
      <c r="R27" s="45"/>
    </row>
    <row r="28" spans="1:18">
      <c r="A28" s="23">
        <v>18</v>
      </c>
      <c r="B28" s="26" t="s">
        <v>6</v>
      </c>
      <c r="C28" s="27"/>
      <c r="D28" s="27"/>
      <c r="E28" s="27"/>
      <c r="F28" s="34"/>
      <c r="G28" s="30"/>
      <c r="H28" s="30"/>
      <c r="I28" s="53"/>
      <c r="J28" s="53"/>
      <c r="K28" s="46"/>
      <c r="L28" s="54"/>
      <c r="M28" s="48"/>
      <c r="N28" s="49" t="str">
        <f t="shared" si="0"/>
        <v/>
      </c>
      <c r="O28" s="49" t="str">
        <f t="shared" si="1"/>
        <v/>
      </c>
      <c r="P28" s="50" t="str">
        <f t="shared" si="2"/>
        <v/>
      </c>
      <c r="Q28" s="53"/>
      <c r="R28" s="45"/>
    </row>
    <row r="29" spans="1:18">
      <c r="A29" s="23">
        <v>19</v>
      </c>
      <c r="B29" s="26" t="s">
        <v>6</v>
      </c>
      <c r="C29" s="27"/>
      <c r="D29" s="27"/>
      <c r="E29" s="27"/>
      <c r="F29" s="34"/>
      <c r="G29" s="30"/>
      <c r="H29" s="30"/>
      <c r="I29" s="53"/>
      <c r="J29" s="53"/>
      <c r="K29" s="46"/>
      <c r="L29" s="54"/>
      <c r="M29" s="48"/>
      <c r="N29" s="49" t="str">
        <f t="shared" si="0"/>
        <v/>
      </c>
      <c r="O29" s="49" t="str">
        <f t="shared" si="1"/>
        <v/>
      </c>
      <c r="P29" s="50" t="str">
        <f t="shared" si="2"/>
        <v/>
      </c>
      <c r="Q29" s="53"/>
      <c r="R29" s="45"/>
    </row>
    <row r="30" spans="1:18">
      <c r="A30" s="23">
        <v>20</v>
      </c>
      <c r="B30" s="26" t="s">
        <v>6</v>
      </c>
      <c r="C30" s="27"/>
      <c r="D30" s="27"/>
      <c r="E30" s="27"/>
      <c r="F30" s="34"/>
      <c r="G30" s="30"/>
      <c r="H30" s="30"/>
      <c r="I30" s="53"/>
      <c r="J30" s="53"/>
      <c r="K30" s="46"/>
      <c r="L30" s="54"/>
      <c r="M30" s="48"/>
      <c r="N30" s="49" t="str">
        <f t="shared" si="0"/>
        <v/>
      </c>
      <c r="O30" s="49" t="str">
        <f t="shared" si="1"/>
        <v/>
      </c>
      <c r="P30" s="50" t="str">
        <f t="shared" si="2"/>
        <v/>
      </c>
      <c r="Q30" s="53"/>
      <c r="R30" s="45"/>
    </row>
    <row r="31" spans="1:18">
      <c r="A31" s="23">
        <v>21</v>
      </c>
      <c r="B31" s="26" t="s">
        <v>6</v>
      </c>
      <c r="C31" s="27"/>
      <c r="D31" s="27"/>
      <c r="E31" s="27"/>
      <c r="F31" s="34"/>
      <c r="G31" s="30"/>
      <c r="H31" s="30"/>
      <c r="I31" s="53"/>
      <c r="J31" s="53"/>
      <c r="K31" s="46"/>
      <c r="L31" s="54"/>
      <c r="M31" s="48"/>
      <c r="N31" s="49" t="str">
        <f t="shared" si="0"/>
        <v/>
      </c>
      <c r="O31" s="49" t="str">
        <f t="shared" si="1"/>
        <v/>
      </c>
      <c r="P31" s="50" t="str">
        <f t="shared" si="2"/>
        <v/>
      </c>
      <c r="Q31" s="53"/>
      <c r="R31" s="45"/>
    </row>
    <row r="32" spans="1:18">
      <c r="A32" s="23">
        <v>22</v>
      </c>
      <c r="B32" s="26" t="s">
        <v>6</v>
      </c>
      <c r="C32" s="27"/>
      <c r="D32" s="27"/>
      <c r="E32" s="27"/>
      <c r="F32" s="34"/>
      <c r="G32" s="30"/>
      <c r="H32" s="30"/>
      <c r="I32" s="53"/>
      <c r="J32" s="53"/>
      <c r="K32" s="46"/>
      <c r="L32" s="54"/>
      <c r="M32" s="48"/>
      <c r="N32" s="49" t="str">
        <f t="shared" si="0"/>
        <v/>
      </c>
      <c r="O32" s="49" t="str">
        <f t="shared" si="1"/>
        <v/>
      </c>
      <c r="P32" s="50" t="str">
        <f t="shared" si="2"/>
        <v/>
      </c>
      <c r="Q32" s="53"/>
      <c r="R32" s="45"/>
    </row>
    <row r="33" spans="1:18">
      <c r="A33" s="23">
        <v>23</v>
      </c>
      <c r="B33" s="26" t="s">
        <v>6</v>
      </c>
      <c r="C33" s="27"/>
      <c r="D33" s="27"/>
      <c r="E33" s="27"/>
      <c r="F33" s="34"/>
      <c r="G33" s="30"/>
      <c r="H33" s="30"/>
      <c r="I33" s="53"/>
      <c r="J33" s="53"/>
      <c r="K33" s="46"/>
      <c r="L33" s="54"/>
      <c r="M33" s="48"/>
      <c r="N33" s="49" t="str">
        <f t="shared" si="0"/>
        <v/>
      </c>
      <c r="O33" s="49" t="str">
        <f t="shared" si="1"/>
        <v/>
      </c>
      <c r="P33" s="50" t="str">
        <f t="shared" si="2"/>
        <v/>
      </c>
      <c r="Q33" s="53"/>
      <c r="R33" s="45"/>
    </row>
    <row r="34" spans="1:18">
      <c r="A34" s="23">
        <v>24</v>
      </c>
      <c r="B34" s="26" t="s">
        <v>6</v>
      </c>
      <c r="C34" s="27"/>
      <c r="D34" s="27"/>
      <c r="E34" s="27"/>
      <c r="F34" s="34"/>
      <c r="G34" s="30"/>
      <c r="H34" s="30"/>
      <c r="I34" s="53"/>
      <c r="J34" s="53"/>
      <c r="K34" s="46"/>
      <c r="L34" s="54"/>
      <c r="M34" s="48"/>
      <c r="N34" s="49" t="str">
        <f t="shared" si="0"/>
        <v/>
      </c>
      <c r="O34" s="49" t="str">
        <f t="shared" si="1"/>
        <v/>
      </c>
      <c r="P34" s="50" t="str">
        <f t="shared" si="2"/>
        <v/>
      </c>
      <c r="Q34" s="53"/>
      <c r="R34" s="45"/>
    </row>
    <row r="35" spans="1:18">
      <c r="A35" s="23">
        <v>25</v>
      </c>
      <c r="B35" s="26" t="s">
        <v>6</v>
      </c>
      <c r="C35" s="27"/>
      <c r="D35" s="27"/>
      <c r="E35" s="27"/>
      <c r="F35" s="34"/>
      <c r="G35" s="30"/>
      <c r="H35" s="30"/>
      <c r="I35" s="53"/>
      <c r="J35" s="53"/>
      <c r="K35" s="46"/>
      <c r="L35" s="54"/>
      <c r="M35" s="48"/>
      <c r="N35" s="49" t="str">
        <f t="shared" si="0"/>
        <v/>
      </c>
      <c r="O35" s="49" t="str">
        <f t="shared" si="1"/>
        <v/>
      </c>
      <c r="P35" s="50" t="str">
        <f t="shared" si="2"/>
        <v/>
      </c>
      <c r="Q35" s="53"/>
      <c r="R35" s="45"/>
    </row>
    <row r="36" spans="1:18">
      <c r="A36" s="23">
        <v>26</v>
      </c>
      <c r="B36" s="26" t="s">
        <v>6</v>
      </c>
      <c r="C36" s="27"/>
      <c r="D36" s="27"/>
      <c r="E36" s="27"/>
      <c r="F36" s="34"/>
      <c r="G36" s="30"/>
      <c r="H36" s="30"/>
      <c r="I36" s="53"/>
      <c r="J36" s="53"/>
      <c r="K36" s="46"/>
      <c r="L36" s="54"/>
      <c r="M36" s="48"/>
      <c r="N36" s="49" t="str">
        <f t="shared" si="0"/>
        <v/>
      </c>
      <c r="O36" s="49" t="str">
        <f t="shared" si="1"/>
        <v/>
      </c>
      <c r="P36" s="50" t="str">
        <f t="shared" si="2"/>
        <v/>
      </c>
      <c r="Q36" s="53"/>
      <c r="R36" s="45"/>
    </row>
    <row r="37" spans="1:18">
      <c r="A37" s="23">
        <v>27</v>
      </c>
      <c r="B37" s="26" t="s">
        <v>6</v>
      </c>
      <c r="C37" s="35"/>
      <c r="D37" s="35"/>
      <c r="E37" s="35"/>
      <c r="F37" s="36"/>
      <c r="G37" s="30"/>
      <c r="H37" s="30"/>
      <c r="I37" s="45"/>
      <c r="J37" s="45"/>
      <c r="K37" s="46"/>
      <c r="L37" s="54"/>
      <c r="M37" s="48"/>
      <c r="N37" s="49" t="str">
        <f t="shared" si="0"/>
        <v/>
      </c>
      <c r="O37" s="49" t="str">
        <f t="shared" si="1"/>
        <v/>
      </c>
      <c r="P37" s="50" t="str">
        <f t="shared" si="2"/>
        <v/>
      </c>
      <c r="Q37" s="53"/>
      <c r="R37" s="45"/>
    </row>
    <row r="38" spans="1:18">
      <c r="A38" s="23">
        <v>28</v>
      </c>
      <c r="B38" s="26" t="s">
        <v>6</v>
      </c>
      <c r="C38" s="27"/>
      <c r="D38" s="27"/>
      <c r="E38" s="27"/>
      <c r="F38" s="34"/>
      <c r="G38" s="30"/>
      <c r="H38" s="30"/>
      <c r="I38" s="53"/>
      <c r="J38" s="53"/>
      <c r="K38" s="46"/>
      <c r="L38" s="54"/>
      <c r="M38" s="48"/>
      <c r="N38" s="49" t="str">
        <f t="shared" si="0"/>
        <v/>
      </c>
      <c r="O38" s="49" t="str">
        <f t="shared" si="1"/>
        <v/>
      </c>
      <c r="P38" s="50" t="str">
        <f t="shared" si="2"/>
        <v/>
      </c>
      <c r="Q38" s="53"/>
      <c r="R38" s="45"/>
    </row>
    <row r="39" spans="1:18">
      <c r="A39" s="23">
        <v>29</v>
      </c>
      <c r="B39" s="26" t="s">
        <v>6</v>
      </c>
      <c r="C39" s="27"/>
      <c r="D39" s="27"/>
      <c r="E39" s="27"/>
      <c r="F39" s="34"/>
      <c r="G39" s="30"/>
      <c r="H39" s="30"/>
      <c r="I39" s="53"/>
      <c r="J39" s="53"/>
      <c r="K39" s="46"/>
      <c r="L39" s="54"/>
      <c r="M39" s="48"/>
      <c r="N39" s="49" t="str">
        <f t="shared" si="0"/>
        <v/>
      </c>
      <c r="O39" s="49" t="str">
        <f t="shared" si="1"/>
        <v/>
      </c>
      <c r="P39" s="50" t="str">
        <f t="shared" si="2"/>
        <v/>
      </c>
      <c r="Q39" s="53"/>
      <c r="R39" s="45"/>
    </row>
    <row r="40" spans="1:18">
      <c r="A40" s="23">
        <v>30</v>
      </c>
      <c r="B40" s="26" t="s">
        <v>6</v>
      </c>
      <c r="C40" s="27"/>
      <c r="D40" s="27"/>
      <c r="E40" s="27"/>
      <c r="F40" s="34"/>
      <c r="G40" s="30"/>
      <c r="H40" s="30"/>
      <c r="I40" s="53"/>
      <c r="J40" s="53"/>
      <c r="K40" s="46"/>
      <c r="L40" s="54"/>
      <c r="M40" s="48"/>
      <c r="N40" s="49" t="str">
        <f t="shared" si="0"/>
        <v/>
      </c>
      <c r="O40" s="49" t="str">
        <f t="shared" si="1"/>
        <v/>
      </c>
      <c r="P40" s="50" t="str">
        <f t="shared" si="2"/>
        <v/>
      </c>
      <c r="Q40" s="53"/>
      <c r="R40" s="45"/>
    </row>
    <row r="41" spans="1:18">
      <c r="A41" s="23">
        <v>31</v>
      </c>
      <c r="B41" s="26" t="s">
        <v>6</v>
      </c>
      <c r="C41" s="27"/>
      <c r="D41" s="27"/>
      <c r="E41" s="27"/>
      <c r="F41" s="34"/>
      <c r="G41" s="30"/>
      <c r="H41" s="30"/>
      <c r="I41" s="53"/>
      <c r="J41" s="53"/>
      <c r="K41" s="46"/>
      <c r="L41" s="54"/>
      <c r="M41" s="48"/>
      <c r="N41" s="49" t="str">
        <f t="shared" si="0"/>
        <v/>
      </c>
      <c r="O41" s="49" t="str">
        <f t="shared" si="1"/>
        <v/>
      </c>
      <c r="P41" s="50" t="str">
        <f t="shared" si="2"/>
        <v/>
      </c>
      <c r="Q41" s="53"/>
      <c r="R41" s="45"/>
    </row>
    <row r="42" spans="1:18">
      <c r="A42" s="23">
        <v>32</v>
      </c>
      <c r="B42" s="26" t="s">
        <v>6</v>
      </c>
      <c r="C42" s="27"/>
      <c r="D42" s="27"/>
      <c r="E42" s="27"/>
      <c r="F42" s="34"/>
      <c r="G42" s="30"/>
      <c r="H42" s="30"/>
      <c r="I42" s="53"/>
      <c r="J42" s="53"/>
      <c r="K42" s="46"/>
      <c r="L42" s="54"/>
      <c r="M42" s="48"/>
      <c r="N42" s="49" t="str">
        <f t="shared" si="0"/>
        <v/>
      </c>
      <c r="O42" s="49" t="str">
        <f t="shared" si="1"/>
        <v/>
      </c>
      <c r="P42" s="50" t="str">
        <f t="shared" si="2"/>
        <v/>
      </c>
      <c r="Q42" s="53"/>
      <c r="R42" s="45"/>
    </row>
    <row r="43" spans="1:18">
      <c r="A43" s="23">
        <v>33</v>
      </c>
      <c r="B43" s="26" t="s">
        <v>6</v>
      </c>
      <c r="C43" s="27"/>
      <c r="D43" s="27"/>
      <c r="E43" s="27"/>
      <c r="F43" s="34"/>
      <c r="G43" s="37"/>
      <c r="H43" s="37"/>
      <c r="I43" s="53"/>
      <c r="J43" s="53"/>
      <c r="K43" s="46"/>
      <c r="L43" s="54"/>
      <c r="M43" s="48"/>
      <c r="N43" s="49" t="str">
        <f t="shared" si="0"/>
        <v/>
      </c>
      <c r="O43" s="49" t="str">
        <f t="shared" si="1"/>
        <v/>
      </c>
      <c r="P43" s="50" t="str">
        <f t="shared" si="2"/>
        <v/>
      </c>
      <c r="Q43" s="53"/>
      <c r="R43" s="45"/>
    </row>
    <row r="44" spans="1:18">
      <c r="A44" s="23">
        <v>34</v>
      </c>
      <c r="B44" s="26" t="s">
        <v>6</v>
      </c>
      <c r="C44" s="27"/>
      <c r="D44" s="27"/>
      <c r="E44" s="27"/>
      <c r="F44" s="34"/>
      <c r="G44" s="30"/>
      <c r="H44" s="30"/>
      <c r="I44" s="53"/>
      <c r="J44" s="53"/>
      <c r="K44" s="46"/>
      <c r="L44" s="54"/>
      <c r="M44" s="48"/>
      <c r="N44" s="49" t="str">
        <f t="shared" si="0"/>
        <v/>
      </c>
      <c r="O44" s="49" t="str">
        <f t="shared" si="1"/>
        <v/>
      </c>
      <c r="P44" s="50" t="str">
        <f t="shared" si="2"/>
        <v/>
      </c>
      <c r="Q44" s="53"/>
      <c r="R44" s="45"/>
    </row>
    <row r="45" spans="1:18">
      <c r="A45" s="23">
        <v>35</v>
      </c>
      <c r="B45" s="26" t="s">
        <v>6</v>
      </c>
      <c r="C45" s="27"/>
      <c r="D45" s="27"/>
      <c r="E45" s="27"/>
      <c r="F45" s="34"/>
      <c r="G45" s="37"/>
      <c r="H45" s="37"/>
      <c r="I45" s="53"/>
      <c r="J45" s="53"/>
      <c r="K45" s="46"/>
      <c r="L45" s="54"/>
      <c r="M45" s="48"/>
      <c r="N45" s="49" t="str">
        <f t="shared" si="0"/>
        <v/>
      </c>
      <c r="O45" s="49" t="str">
        <f t="shared" si="1"/>
        <v/>
      </c>
      <c r="P45" s="50" t="str">
        <f t="shared" si="2"/>
        <v/>
      </c>
      <c r="Q45" s="53"/>
      <c r="R45" s="45"/>
    </row>
    <row r="46" spans="1:18">
      <c r="A46" s="23">
        <v>36</v>
      </c>
      <c r="B46" s="26" t="s">
        <v>6</v>
      </c>
      <c r="C46" s="27"/>
      <c r="D46" s="27"/>
      <c r="E46" s="27"/>
      <c r="F46" s="34"/>
      <c r="G46" s="30"/>
      <c r="H46" s="30"/>
      <c r="I46" s="53"/>
      <c r="J46" s="53"/>
      <c r="K46" s="46"/>
      <c r="L46" s="54"/>
      <c r="M46" s="48"/>
      <c r="N46" s="49" t="str">
        <f t="shared" si="0"/>
        <v/>
      </c>
      <c r="O46" s="49" t="str">
        <f t="shared" si="1"/>
        <v/>
      </c>
      <c r="P46" s="50" t="str">
        <f t="shared" si="2"/>
        <v/>
      </c>
      <c r="Q46" s="53"/>
      <c r="R46" s="45"/>
    </row>
    <row r="47" spans="1:18">
      <c r="A47" s="23">
        <v>37</v>
      </c>
      <c r="B47" s="26" t="s">
        <v>6</v>
      </c>
      <c r="C47" s="27"/>
      <c r="D47" s="27"/>
      <c r="E47" s="27"/>
      <c r="F47" s="34"/>
      <c r="G47" s="37"/>
      <c r="H47" s="37"/>
      <c r="I47" s="53"/>
      <c r="J47" s="53"/>
      <c r="K47" s="46"/>
      <c r="L47" s="54"/>
      <c r="M47" s="48"/>
      <c r="N47" s="49" t="str">
        <f t="shared" si="0"/>
        <v/>
      </c>
      <c r="O47" s="49" t="str">
        <f t="shared" si="1"/>
        <v/>
      </c>
      <c r="P47" s="50" t="str">
        <f t="shared" si="2"/>
        <v/>
      </c>
      <c r="Q47" s="53"/>
      <c r="R47" s="45"/>
    </row>
    <row r="48" spans="1:18">
      <c r="A48" s="23">
        <v>38</v>
      </c>
      <c r="B48" s="26" t="s">
        <v>6</v>
      </c>
      <c r="C48" s="27"/>
      <c r="D48" s="27"/>
      <c r="E48" s="27"/>
      <c r="F48" s="34"/>
      <c r="G48" s="30"/>
      <c r="H48" s="30"/>
      <c r="I48" s="53"/>
      <c r="J48" s="53"/>
      <c r="K48" s="46"/>
      <c r="L48" s="54"/>
      <c r="M48" s="48"/>
      <c r="N48" s="49" t="str">
        <f t="shared" si="0"/>
        <v/>
      </c>
      <c r="O48" s="49" t="str">
        <f t="shared" si="1"/>
        <v/>
      </c>
      <c r="P48" s="50" t="str">
        <f t="shared" si="2"/>
        <v/>
      </c>
      <c r="Q48" s="53"/>
      <c r="R48" s="45"/>
    </row>
    <row r="49" spans="1:18">
      <c r="A49" s="23">
        <v>39</v>
      </c>
      <c r="B49" s="26" t="s">
        <v>6</v>
      </c>
      <c r="C49" s="27"/>
      <c r="D49" s="27"/>
      <c r="E49" s="27"/>
      <c r="F49" s="34"/>
      <c r="G49" s="37"/>
      <c r="H49" s="37"/>
      <c r="I49" s="53"/>
      <c r="J49" s="53"/>
      <c r="K49" s="46"/>
      <c r="L49" s="54"/>
      <c r="M49" s="48"/>
      <c r="N49" s="49" t="str">
        <f t="shared" si="0"/>
        <v/>
      </c>
      <c r="O49" s="49" t="str">
        <f t="shared" si="1"/>
        <v/>
      </c>
      <c r="P49" s="50" t="str">
        <f t="shared" si="2"/>
        <v/>
      </c>
      <c r="Q49" s="53"/>
      <c r="R49" s="45"/>
    </row>
    <row r="50" spans="1:18">
      <c r="A50" s="23">
        <v>40</v>
      </c>
      <c r="B50" s="26" t="s">
        <v>6</v>
      </c>
      <c r="C50" s="27"/>
      <c r="D50" s="27"/>
      <c r="E50" s="27"/>
      <c r="F50" s="34"/>
      <c r="G50" s="30"/>
      <c r="H50" s="30"/>
      <c r="I50" s="53"/>
      <c r="J50" s="53"/>
      <c r="K50" s="46"/>
      <c r="L50" s="54"/>
      <c r="M50" s="48"/>
      <c r="N50" s="49" t="str">
        <f t="shared" si="0"/>
        <v/>
      </c>
      <c r="O50" s="49" t="str">
        <f t="shared" si="1"/>
        <v/>
      </c>
      <c r="P50" s="50" t="str">
        <f t="shared" si="2"/>
        <v/>
      </c>
      <c r="Q50" s="53"/>
      <c r="R50" s="45"/>
    </row>
    <row r="51" spans="1:18">
      <c r="A51" s="23">
        <v>41</v>
      </c>
      <c r="B51" s="26" t="s">
        <v>6</v>
      </c>
      <c r="C51" s="27"/>
      <c r="D51" s="27"/>
      <c r="E51" s="27"/>
      <c r="F51" s="34"/>
      <c r="G51" s="37"/>
      <c r="H51" s="37"/>
      <c r="I51" s="53"/>
      <c r="J51" s="53"/>
      <c r="K51" s="46"/>
      <c r="L51" s="54"/>
      <c r="M51" s="48"/>
      <c r="N51" s="49" t="str">
        <f t="shared" si="0"/>
        <v/>
      </c>
      <c r="O51" s="49" t="str">
        <f t="shared" si="1"/>
        <v/>
      </c>
      <c r="P51" s="50" t="str">
        <f t="shared" si="2"/>
        <v/>
      </c>
      <c r="Q51" s="53"/>
      <c r="R51" s="45"/>
    </row>
    <row r="52" spans="1:18">
      <c r="A52" s="23">
        <v>42</v>
      </c>
      <c r="B52" s="26" t="s">
        <v>6</v>
      </c>
      <c r="C52" s="27"/>
      <c r="D52" s="27"/>
      <c r="E52" s="27"/>
      <c r="F52" s="34"/>
      <c r="G52" s="30"/>
      <c r="H52" s="30"/>
      <c r="I52" s="53"/>
      <c r="J52" s="53"/>
      <c r="K52" s="46"/>
      <c r="L52" s="54"/>
      <c r="M52" s="48"/>
      <c r="N52" s="49" t="str">
        <f t="shared" si="0"/>
        <v/>
      </c>
      <c r="O52" s="49" t="str">
        <f t="shared" si="1"/>
        <v/>
      </c>
      <c r="P52" s="50" t="str">
        <f t="shared" si="2"/>
        <v/>
      </c>
      <c r="Q52" s="53"/>
      <c r="R52" s="45"/>
    </row>
    <row r="53" spans="1:18">
      <c r="A53" s="23">
        <v>43</v>
      </c>
      <c r="B53" s="26" t="s">
        <v>6</v>
      </c>
      <c r="C53" s="27"/>
      <c r="D53" s="27"/>
      <c r="E53" s="27"/>
      <c r="F53" s="34"/>
      <c r="G53" s="37"/>
      <c r="H53" s="37"/>
      <c r="I53" s="53"/>
      <c r="J53" s="53"/>
      <c r="K53" s="46"/>
      <c r="L53" s="54"/>
      <c r="M53" s="48"/>
      <c r="N53" s="49" t="str">
        <f t="shared" si="0"/>
        <v/>
      </c>
      <c r="O53" s="49" t="str">
        <f t="shared" si="1"/>
        <v/>
      </c>
      <c r="P53" s="50" t="str">
        <f t="shared" si="2"/>
        <v/>
      </c>
      <c r="Q53" s="53"/>
      <c r="R53" s="45"/>
    </row>
    <row r="54" spans="1:18">
      <c r="A54" s="23">
        <v>44</v>
      </c>
      <c r="B54" s="26" t="s">
        <v>6</v>
      </c>
      <c r="C54" s="27"/>
      <c r="D54" s="27"/>
      <c r="E54" s="27"/>
      <c r="F54" s="34"/>
      <c r="G54" s="30"/>
      <c r="H54" s="30"/>
      <c r="I54" s="53"/>
      <c r="J54" s="53"/>
      <c r="K54" s="46"/>
      <c r="L54" s="54"/>
      <c r="M54" s="48"/>
      <c r="N54" s="49" t="str">
        <f t="shared" si="0"/>
        <v/>
      </c>
      <c r="O54" s="49" t="str">
        <f t="shared" si="1"/>
        <v/>
      </c>
      <c r="P54" s="50" t="str">
        <f t="shared" si="2"/>
        <v/>
      </c>
      <c r="Q54" s="53"/>
      <c r="R54" s="45"/>
    </row>
    <row r="55" spans="1:18">
      <c r="A55" s="23">
        <v>45</v>
      </c>
      <c r="B55" s="26" t="s">
        <v>6</v>
      </c>
      <c r="C55" s="27"/>
      <c r="D55" s="27"/>
      <c r="E55" s="27"/>
      <c r="F55" s="34"/>
      <c r="G55" s="37"/>
      <c r="H55" s="37"/>
      <c r="I55" s="53"/>
      <c r="J55" s="53"/>
      <c r="K55" s="46"/>
      <c r="L55" s="54"/>
      <c r="M55" s="48"/>
      <c r="N55" s="49" t="str">
        <f t="shared" si="0"/>
        <v/>
      </c>
      <c r="O55" s="49" t="str">
        <f t="shared" si="1"/>
        <v/>
      </c>
      <c r="P55" s="50" t="str">
        <f t="shared" si="2"/>
        <v/>
      </c>
      <c r="Q55" s="53"/>
      <c r="R55" s="45"/>
    </row>
    <row r="56" spans="1:18">
      <c r="A56" s="23">
        <v>46</v>
      </c>
      <c r="B56" s="26" t="s">
        <v>6</v>
      </c>
      <c r="C56" s="27"/>
      <c r="D56" s="27"/>
      <c r="E56" s="27"/>
      <c r="F56" s="34"/>
      <c r="G56" s="30"/>
      <c r="H56" s="30"/>
      <c r="I56" s="53"/>
      <c r="J56" s="53"/>
      <c r="K56" s="46"/>
      <c r="L56" s="54"/>
      <c r="M56" s="48"/>
      <c r="N56" s="49" t="str">
        <f t="shared" si="0"/>
        <v/>
      </c>
      <c r="O56" s="49" t="str">
        <f t="shared" si="1"/>
        <v/>
      </c>
      <c r="P56" s="50" t="str">
        <f t="shared" si="2"/>
        <v/>
      </c>
      <c r="Q56" s="53"/>
      <c r="R56" s="45"/>
    </row>
    <row r="57" spans="1:18">
      <c r="A57" s="23">
        <v>47</v>
      </c>
      <c r="B57" s="26" t="s">
        <v>6</v>
      </c>
      <c r="C57" s="27"/>
      <c r="D57" s="27"/>
      <c r="E57" s="27"/>
      <c r="F57" s="34"/>
      <c r="G57" s="37"/>
      <c r="H57" s="37"/>
      <c r="I57" s="53"/>
      <c r="J57" s="53"/>
      <c r="K57" s="46"/>
      <c r="L57" s="54"/>
      <c r="M57" s="48"/>
      <c r="N57" s="49" t="str">
        <f t="shared" si="0"/>
        <v/>
      </c>
      <c r="O57" s="49" t="str">
        <f t="shared" si="1"/>
        <v/>
      </c>
      <c r="P57" s="50" t="str">
        <f t="shared" si="2"/>
        <v/>
      </c>
      <c r="Q57" s="53"/>
      <c r="R57" s="45"/>
    </row>
    <row r="58" spans="1:18">
      <c r="A58" s="23">
        <v>48</v>
      </c>
      <c r="B58" s="26" t="s">
        <v>6</v>
      </c>
      <c r="C58" s="27"/>
      <c r="D58" s="27"/>
      <c r="E58" s="27"/>
      <c r="F58" s="34"/>
      <c r="G58" s="30"/>
      <c r="H58" s="30"/>
      <c r="I58" s="53"/>
      <c r="J58" s="53"/>
      <c r="K58" s="46"/>
      <c r="L58" s="54"/>
      <c r="M58" s="48"/>
      <c r="N58" s="49" t="str">
        <f t="shared" si="0"/>
        <v/>
      </c>
      <c r="O58" s="49" t="str">
        <f t="shared" si="1"/>
        <v/>
      </c>
      <c r="P58" s="50" t="str">
        <f t="shared" si="2"/>
        <v/>
      </c>
      <c r="Q58" s="53"/>
      <c r="R58" s="45"/>
    </row>
    <row r="59" spans="1:18">
      <c r="A59" s="23">
        <v>49</v>
      </c>
      <c r="B59" s="26" t="s">
        <v>6</v>
      </c>
      <c r="C59" s="27"/>
      <c r="D59" s="27"/>
      <c r="E59" s="27"/>
      <c r="F59" s="34"/>
      <c r="G59" s="37"/>
      <c r="H59" s="37"/>
      <c r="I59" s="53"/>
      <c r="J59" s="53"/>
      <c r="K59" s="46"/>
      <c r="L59" s="54"/>
      <c r="M59" s="48"/>
      <c r="N59" s="49" t="str">
        <f t="shared" si="0"/>
        <v/>
      </c>
      <c r="O59" s="49" t="str">
        <f t="shared" si="1"/>
        <v/>
      </c>
      <c r="P59" s="50" t="str">
        <f t="shared" si="2"/>
        <v/>
      </c>
      <c r="Q59" s="53"/>
      <c r="R59" s="45"/>
    </row>
    <row r="60" spans="1:18">
      <c r="A60" s="23">
        <v>50</v>
      </c>
      <c r="B60" s="26" t="s">
        <v>6</v>
      </c>
      <c r="C60" s="27"/>
      <c r="D60" s="27"/>
      <c r="E60" s="27"/>
      <c r="F60" s="34"/>
      <c r="G60" s="30"/>
      <c r="H60" s="30"/>
      <c r="I60" s="53"/>
      <c r="J60" s="53"/>
      <c r="K60" s="46"/>
      <c r="L60" s="54"/>
      <c r="M60" s="48"/>
      <c r="N60" s="49" t="str">
        <f t="shared" si="0"/>
        <v/>
      </c>
      <c r="O60" s="49" t="str">
        <f t="shared" si="1"/>
        <v/>
      </c>
      <c r="P60" s="50" t="str">
        <f t="shared" si="2"/>
        <v/>
      </c>
      <c r="Q60" s="53"/>
      <c r="R60" s="45"/>
    </row>
    <row r="62" spans="2:2">
      <c r="B62" s="38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G1" workbookViewId="0">
      <selection activeCell="J11" sqref="J11:S60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39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5" t="s">
        <v>1</v>
      </c>
      <c r="R2" s="56">
        <f>COUNTA(M11:M60)</f>
        <v>0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5"/>
      <c r="R3" s="56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7">
        <f>COUNTIF(P11:P60,"победитель")</f>
        <v>0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6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6">
        <f>COUNTIF(P11:P60,"участник")</f>
        <v>0</v>
      </c>
    </row>
    <row r="7" spans="1:18">
      <c r="A7" s="14" t="s">
        <v>12</v>
      </c>
      <c r="B7" s="15"/>
      <c r="C7" s="14">
        <v>5</v>
      </c>
      <c r="E7" s="17"/>
      <c r="F7" s="17"/>
      <c r="P7" s="39"/>
      <c r="Q7" s="21" t="s">
        <v>13</v>
      </c>
      <c r="R7" s="58">
        <v>0.45</v>
      </c>
    </row>
    <row r="8" spans="1:18">
      <c r="A8" s="14" t="s">
        <v>14</v>
      </c>
      <c r="B8" s="15"/>
      <c r="C8" s="18">
        <v>45929</v>
      </c>
      <c r="F8" s="17"/>
      <c r="M8" s="104"/>
      <c r="Q8" s="59" t="s">
        <v>15</v>
      </c>
      <c r="R8" s="58" t="e">
        <f>(R4+R5)/R2</f>
        <v>#DIV/0!</v>
      </c>
    </row>
    <row r="9" spans="3:18">
      <c r="C9" s="19" t="s">
        <v>16</v>
      </c>
      <c r="D9" s="19"/>
      <c r="E9" s="20">
        <v>100</v>
      </c>
      <c r="G9" s="21" t="s">
        <v>17</v>
      </c>
      <c r="H9" s="62">
        <f>E9/2</f>
        <v>50</v>
      </c>
      <c r="J9" s="40" t="s">
        <v>18</v>
      </c>
      <c r="K9" s="41">
        <f>MAX(M11:M60)</f>
        <v>0</v>
      </c>
      <c r="L9" s="42" t="str">
        <f>IF(K9*100/E9&gt;=50,"победитель","участник")</f>
        <v>участник</v>
      </c>
      <c r="M9" s="104"/>
      <c r="P9" s="43" t="e">
        <f>R8-45%</f>
        <v>#DIV/0!</v>
      </c>
      <c r="Q9" s="21" t="s">
        <v>19</v>
      </c>
      <c r="R9" s="60" t="e">
        <f>IF((R2*P9)&gt;0,(R2*P9),0)</f>
        <v>#DIV/0!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4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1"/>
      <c r="T10" s="61"/>
      <c r="U10" s="61"/>
    </row>
    <row r="11" s="9" customFormat="1" ht="12.95" customHeight="1" spans="1:18">
      <c r="A11" s="23">
        <v>1</v>
      </c>
      <c r="B11" s="26" t="s">
        <v>6</v>
      </c>
      <c r="C11" s="27" t="s">
        <v>41</v>
      </c>
      <c r="D11" s="27" t="s">
        <v>42</v>
      </c>
      <c r="E11" s="27" t="s">
        <v>43</v>
      </c>
      <c r="F11" s="34">
        <v>41726</v>
      </c>
      <c r="G11" s="30"/>
      <c r="H11" s="30"/>
      <c r="I11" s="53"/>
      <c r="J11" s="53"/>
      <c r="K11" s="46"/>
      <c r="L11" s="54"/>
      <c r="M11" s="48"/>
      <c r="N11" s="49"/>
      <c r="O11" s="49"/>
      <c r="P11" s="50"/>
      <c r="Q11" s="53"/>
      <c r="R11" s="45"/>
    </row>
    <row r="12" s="9" customFormat="1" ht="12.95" customHeight="1" spans="1:18">
      <c r="A12" s="23">
        <v>2</v>
      </c>
      <c r="B12" s="26" t="s">
        <v>6</v>
      </c>
      <c r="C12" s="27" t="s">
        <v>44</v>
      </c>
      <c r="D12" s="27" t="s">
        <v>45</v>
      </c>
      <c r="E12" s="27" t="s">
        <v>43</v>
      </c>
      <c r="F12" s="34">
        <v>41771</v>
      </c>
      <c r="G12" s="30"/>
      <c r="H12" s="30"/>
      <c r="I12" s="53"/>
      <c r="J12" s="53"/>
      <c r="K12" s="46"/>
      <c r="L12" s="54"/>
      <c r="M12" s="48"/>
      <c r="N12" s="49"/>
      <c r="O12" s="49"/>
      <c r="P12" s="50"/>
      <c r="Q12" s="53"/>
      <c r="R12" s="45"/>
    </row>
    <row r="13" spans="1:18">
      <c r="A13" s="23">
        <v>3</v>
      </c>
      <c r="B13" s="26" t="s">
        <v>6</v>
      </c>
      <c r="C13" s="27" t="s">
        <v>46</v>
      </c>
      <c r="D13" s="27" t="s">
        <v>47</v>
      </c>
      <c r="E13" s="27" t="s">
        <v>48</v>
      </c>
      <c r="F13" s="64"/>
      <c r="G13" s="30"/>
      <c r="H13" s="30"/>
      <c r="I13" s="103"/>
      <c r="J13" s="53"/>
      <c r="K13" s="52"/>
      <c r="L13" s="54"/>
      <c r="M13" s="48"/>
      <c r="N13" s="49"/>
      <c r="O13" s="49"/>
      <c r="P13" s="50"/>
      <c r="Q13" s="53"/>
      <c r="R13" s="45"/>
    </row>
    <row r="14" spans="1:18">
      <c r="A14" s="23">
        <v>4</v>
      </c>
      <c r="B14" s="26" t="s">
        <v>6</v>
      </c>
      <c r="C14" s="27" t="s">
        <v>49</v>
      </c>
      <c r="D14" s="27" t="s">
        <v>50</v>
      </c>
      <c r="E14" s="27" t="s">
        <v>51</v>
      </c>
      <c r="F14" s="34">
        <v>45496</v>
      </c>
      <c r="G14" s="30"/>
      <c r="H14" s="30"/>
      <c r="I14" s="53"/>
      <c r="J14" s="53"/>
      <c r="K14" s="46"/>
      <c r="L14" s="54"/>
      <c r="M14" s="48"/>
      <c r="N14" s="49"/>
      <c r="O14" s="49"/>
      <c r="P14" s="50"/>
      <c r="Q14" s="53"/>
      <c r="R14" s="45"/>
    </row>
    <row r="15" spans="1:18">
      <c r="A15" s="23">
        <v>5</v>
      </c>
      <c r="B15" s="26" t="s">
        <v>6</v>
      </c>
      <c r="C15" s="27" t="s">
        <v>52</v>
      </c>
      <c r="D15" s="27" t="s">
        <v>53</v>
      </c>
      <c r="E15" s="27" t="s">
        <v>54</v>
      </c>
      <c r="F15" s="34">
        <v>41915</v>
      </c>
      <c r="G15" s="30"/>
      <c r="H15" s="30"/>
      <c r="I15" s="53"/>
      <c r="J15" s="53"/>
      <c r="K15" s="46"/>
      <c r="L15" s="54"/>
      <c r="M15" s="48"/>
      <c r="N15" s="49"/>
      <c r="O15" s="49"/>
      <c r="P15" s="50"/>
      <c r="Q15" s="53"/>
      <c r="R15" s="45"/>
    </row>
    <row r="16" spans="1:18">
      <c r="A16" s="23">
        <v>6</v>
      </c>
      <c r="B16" s="26" t="s">
        <v>6</v>
      </c>
      <c r="C16" s="27" t="s">
        <v>55</v>
      </c>
      <c r="D16" s="27" t="s">
        <v>56</v>
      </c>
      <c r="E16" s="27" t="s">
        <v>57</v>
      </c>
      <c r="F16" s="34">
        <v>41936</v>
      </c>
      <c r="G16" s="30"/>
      <c r="H16" s="30"/>
      <c r="I16" s="53"/>
      <c r="J16" s="53"/>
      <c r="K16" s="46"/>
      <c r="L16" s="54"/>
      <c r="M16" s="48"/>
      <c r="N16" s="49"/>
      <c r="O16" s="49"/>
      <c r="P16" s="50"/>
      <c r="Q16" s="53"/>
      <c r="R16" s="45"/>
    </row>
    <row r="17" spans="1:18">
      <c r="A17" s="23">
        <v>7</v>
      </c>
      <c r="B17" s="26" t="s">
        <v>6</v>
      </c>
      <c r="C17" s="27" t="s">
        <v>58</v>
      </c>
      <c r="D17" s="27" t="s">
        <v>53</v>
      </c>
      <c r="E17" s="27" t="s">
        <v>59</v>
      </c>
      <c r="F17" s="34">
        <v>41933</v>
      </c>
      <c r="G17" s="30"/>
      <c r="H17" s="30"/>
      <c r="I17" s="53"/>
      <c r="J17" s="53"/>
      <c r="K17" s="46"/>
      <c r="L17" s="54"/>
      <c r="M17" s="48"/>
      <c r="N17" s="49"/>
      <c r="O17" s="49"/>
      <c r="P17" s="50"/>
      <c r="Q17" s="53"/>
      <c r="R17" s="45"/>
    </row>
    <row r="18" spans="1:18">
      <c r="A18" s="23">
        <v>8</v>
      </c>
      <c r="B18" s="26" t="s">
        <v>6</v>
      </c>
      <c r="C18" s="27" t="s">
        <v>60</v>
      </c>
      <c r="D18" s="27" t="s">
        <v>61</v>
      </c>
      <c r="E18" s="27" t="s">
        <v>62</v>
      </c>
      <c r="F18" s="34">
        <v>41669</v>
      </c>
      <c r="G18" s="30"/>
      <c r="H18" s="30"/>
      <c r="I18" s="53"/>
      <c r="J18" s="53"/>
      <c r="K18" s="46"/>
      <c r="L18" s="54"/>
      <c r="M18" s="48"/>
      <c r="N18" s="49"/>
      <c r="O18" s="49"/>
      <c r="P18" s="50"/>
      <c r="Q18" s="53"/>
      <c r="R18" s="45"/>
    </row>
    <row r="19" spans="1:18">
      <c r="A19" s="23">
        <v>9</v>
      </c>
      <c r="B19" s="26" t="s">
        <v>6</v>
      </c>
      <c r="C19" s="27" t="s">
        <v>63</v>
      </c>
      <c r="D19" s="27" t="s">
        <v>64</v>
      </c>
      <c r="E19" s="27" t="s">
        <v>65</v>
      </c>
      <c r="F19" s="34">
        <v>41826</v>
      </c>
      <c r="G19" s="30"/>
      <c r="H19" s="30"/>
      <c r="I19" s="53"/>
      <c r="J19" s="53"/>
      <c r="K19" s="46"/>
      <c r="L19" s="54"/>
      <c r="M19" s="48"/>
      <c r="N19" s="49"/>
      <c r="O19" s="49"/>
      <c r="P19" s="50"/>
      <c r="Q19" s="53"/>
      <c r="R19" s="45"/>
    </row>
    <row r="20" spans="1:18">
      <c r="A20" s="23">
        <v>10</v>
      </c>
      <c r="B20" s="26" t="s">
        <v>6</v>
      </c>
      <c r="C20" s="27" t="s">
        <v>66</v>
      </c>
      <c r="D20" s="27" t="s">
        <v>67</v>
      </c>
      <c r="E20" s="27" t="s">
        <v>68</v>
      </c>
      <c r="F20" s="34">
        <v>41778</v>
      </c>
      <c r="G20" s="30"/>
      <c r="H20" s="30"/>
      <c r="I20" s="53"/>
      <c r="J20" s="53"/>
      <c r="K20" s="46"/>
      <c r="L20" s="54"/>
      <c r="M20" s="48"/>
      <c r="N20" s="49"/>
      <c r="O20" s="49"/>
      <c r="P20" s="50"/>
      <c r="Q20" s="53"/>
      <c r="R20" s="45"/>
    </row>
    <row r="21" spans="1:18">
      <c r="A21" s="23">
        <v>11</v>
      </c>
      <c r="B21" s="26" t="s">
        <v>6</v>
      </c>
      <c r="C21" s="27" t="s">
        <v>69</v>
      </c>
      <c r="D21" s="27" t="s">
        <v>70</v>
      </c>
      <c r="E21" s="27" t="s">
        <v>71</v>
      </c>
      <c r="F21" s="34">
        <v>41809</v>
      </c>
      <c r="G21" s="30"/>
      <c r="H21" s="30"/>
      <c r="I21" s="53"/>
      <c r="J21" s="53"/>
      <c r="K21" s="46"/>
      <c r="L21" s="54"/>
      <c r="M21" s="48"/>
      <c r="N21" s="49"/>
      <c r="O21" s="49"/>
      <c r="P21" s="50"/>
      <c r="Q21" s="53"/>
      <c r="R21" s="45"/>
    </row>
    <row r="22" spans="1:18">
      <c r="A22" s="23">
        <v>12</v>
      </c>
      <c r="B22" s="26" t="s">
        <v>6</v>
      </c>
      <c r="C22" s="27" t="s">
        <v>72</v>
      </c>
      <c r="D22" s="27" t="s">
        <v>73</v>
      </c>
      <c r="E22" s="27" t="s">
        <v>74</v>
      </c>
      <c r="F22" s="34">
        <v>41719</v>
      </c>
      <c r="G22" s="30"/>
      <c r="H22" s="30"/>
      <c r="I22" s="53"/>
      <c r="J22" s="53"/>
      <c r="K22" s="46"/>
      <c r="L22" s="54"/>
      <c r="M22" s="48"/>
      <c r="N22" s="49"/>
      <c r="O22" s="49"/>
      <c r="P22" s="50"/>
      <c r="Q22" s="53"/>
      <c r="R22" s="45"/>
    </row>
    <row r="23" spans="1:18">
      <c r="A23" s="23">
        <v>13</v>
      </c>
      <c r="B23" s="26" t="s">
        <v>6</v>
      </c>
      <c r="C23" s="27" t="s">
        <v>75</v>
      </c>
      <c r="D23" s="27" t="s">
        <v>76</v>
      </c>
      <c r="E23" s="27" t="s">
        <v>77</v>
      </c>
      <c r="F23" s="34" t="s">
        <v>78</v>
      </c>
      <c r="G23" s="30"/>
      <c r="H23" s="30"/>
      <c r="I23" s="53"/>
      <c r="J23" s="53"/>
      <c r="K23" s="46"/>
      <c r="L23" s="54"/>
      <c r="M23" s="48"/>
      <c r="N23" s="49"/>
      <c r="O23" s="49"/>
      <c r="P23" s="50"/>
      <c r="Q23" s="53"/>
      <c r="R23" s="45"/>
    </row>
    <row r="24" spans="1:18">
      <c r="A24" s="23">
        <v>14</v>
      </c>
      <c r="B24" s="26" t="s">
        <v>6</v>
      </c>
      <c r="C24" s="27"/>
      <c r="D24" s="27"/>
      <c r="E24" s="27"/>
      <c r="F24" s="34"/>
      <c r="G24" s="30"/>
      <c r="H24" s="30"/>
      <c r="I24" s="53"/>
      <c r="J24" s="53"/>
      <c r="K24" s="46"/>
      <c r="L24" s="54"/>
      <c r="M24" s="48"/>
      <c r="N24" s="49"/>
      <c r="O24" s="49"/>
      <c r="P24" s="50"/>
      <c r="Q24" s="53"/>
      <c r="R24" s="45"/>
    </row>
    <row r="25" spans="1:18">
      <c r="A25" s="23">
        <v>15</v>
      </c>
      <c r="B25" s="26" t="s">
        <v>6</v>
      </c>
      <c r="C25" s="27"/>
      <c r="D25" s="27"/>
      <c r="E25" s="27"/>
      <c r="F25" s="34"/>
      <c r="G25" s="30"/>
      <c r="H25" s="30"/>
      <c r="I25" s="53"/>
      <c r="J25" s="53"/>
      <c r="K25" s="46"/>
      <c r="L25" s="54"/>
      <c r="M25" s="48"/>
      <c r="N25" s="49"/>
      <c r="O25" s="49"/>
      <c r="P25" s="50"/>
      <c r="Q25" s="53"/>
      <c r="R25" s="45"/>
    </row>
    <row r="26" spans="1:18">
      <c r="A26" s="23">
        <v>16</v>
      </c>
      <c r="B26" s="26" t="s">
        <v>6</v>
      </c>
      <c r="C26" s="27"/>
      <c r="D26" s="27"/>
      <c r="E26" s="27"/>
      <c r="F26" s="34"/>
      <c r="G26" s="30"/>
      <c r="H26" s="30"/>
      <c r="I26" s="53"/>
      <c r="J26" s="53"/>
      <c r="K26" s="46"/>
      <c r="L26" s="54"/>
      <c r="M26" s="48"/>
      <c r="N26" s="49"/>
      <c r="O26" s="49"/>
      <c r="P26" s="50"/>
      <c r="Q26" s="53"/>
      <c r="R26" s="45"/>
    </row>
    <row r="27" spans="1:18">
      <c r="A27" s="23">
        <v>17</v>
      </c>
      <c r="B27" s="26" t="s">
        <v>6</v>
      </c>
      <c r="C27" s="27"/>
      <c r="D27" s="27"/>
      <c r="E27" s="27"/>
      <c r="F27" s="34"/>
      <c r="G27" s="30"/>
      <c r="H27" s="30"/>
      <c r="I27" s="53"/>
      <c r="J27" s="53"/>
      <c r="K27" s="46"/>
      <c r="L27" s="54"/>
      <c r="M27" s="48"/>
      <c r="N27" s="49"/>
      <c r="O27" s="49"/>
      <c r="P27" s="50"/>
      <c r="Q27" s="53"/>
      <c r="R27" s="45"/>
    </row>
    <row r="28" spans="1:18">
      <c r="A28" s="23">
        <v>18</v>
      </c>
      <c r="B28" s="26" t="s">
        <v>6</v>
      </c>
      <c r="C28" s="27"/>
      <c r="D28" s="27"/>
      <c r="E28" s="27"/>
      <c r="F28" s="34"/>
      <c r="G28" s="30"/>
      <c r="H28" s="30"/>
      <c r="I28" s="53"/>
      <c r="J28" s="53"/>
      <c r="K28" s="46"/>
      <c r="L28" s="54"/>
      <c r="M28" s="48"/>
      <c r="N28" s="49"/>
      <c r="O28" s="49"/>
      <c r="P28" s="50"/>
      <c r="Q28" s="53"/>
      <c r="R28" s="45"/>
    </row>
    <row r="29" spans="1:18">
      <c r="A29" s="23">
        <v>19</v>
      </c>
      <c r="B29" s="26" t="s">
        <v>6</v>
      </c>
      <c r="C29" s="27"/>
      <c r="D29" s="27"/>
      <c r="E29" s="27"/>
      <c r="F29" s="34"/>
      <c r="G29" s="30"/>
      <c r="H29" s="30"/>
      <c r="I29" s="53"/>
      <c r="J29" s="53"/>
      <c r="K29" s="46"/>
      <c r="L29" s="54"/>
      <c r="M29" s="48"/>
      <c r="N29" s="49"/>
      <c r="O29" s="49"/>
      <c r="P29" s="50"/>
      <c r="Q29" s="53"/>
      <c r="R29" s="45"/>
    </row>
    <row r="30" spans="1:18">
      <c r="A30" s="23">
        <v>20</v>
      </c>
      <c r="B30" s="26" t="s">
        <v>6</v>
      </c>
      <c r="C30" s="27"/>
      <c r="D30" s="27"/>
      <c r="E30" s="27"/>
      <c r="F30" s="34"/>
      <c r="G30" s="30"/>
      <c r="H30" s="30"/>
      <c r="I30" s="53"/>
      <c r="J30" s="53"/>
      <c r="K30" s="46"/>
      <c r="L30" s="54"/>
      <c r="M30" s="48"/>
      <c r="N30" s="49"/>
      <c r="O30" s="49"/>
      <c r="P30" s="50"/>
      <c r="Q30" s="53"/>
      <c r="R30" s="45"/>
    </row>
    <row r="31" spans="1:18">
      <c r="A31" s="23">
        <v>21</v>
      </c>
      <c r="B31" s="26" t="s">
        <v>6</v>
      </c>
      <c r="C31" s="27"/>
      <c r="D31" s="27"/>
      <c r="E31" s="27"/>
      <c r="F31" s="34"/>
      <c r="G31" s="30"/>
      <c r="H31" s="30"/>
      <c r="I31" s="53"/>
      <c r="J31" s="53"/>
      <c r="K31" s="46"/>
      <c r="L31" s="54"/>
      <c r="M31" s="48"/>
      <c r="N31" s="49"/>
      <c r="O31" s="49"/>
      <c r="P31" s="50"/>
      <c r="Q31" s="53"/>
      <c r="R31" s="45"/>
    </row>
    <row r="32" spans="1:18">
      <c r="A32" s="23">
        <v>22</v>
      </c>
      <c r="B32" s="26" t="s">
        <v>6</v>
      </c>
      <c r="C32" s="27"/>
      <c r="D32" s="27"/>
      <c r="E32" s="27"/>
      <c r="F32" s="34"/>
      <c r="G32" s="30"/>
      <c r="H32" s="30"/>
      <c r="I32" s="53"/>
      <c r="J32" s="53"/>
      <c r="K32" s="46"/>
      <c r="L32" s="54"/>
      <c r="M32" s="48"/>
      <c r="N32" s="49"/>
      <c r="O32" s="49"/>
      <c r="P32" s="50"/>
      <c r="Q32" s="53"/>
      <c r="R32" s="45"/>
    </row>
    <row r="33" spans="1:18">
      <c r="A33" s="23">
        <v>23</v>
      </c>
      <c r="B33" s="26" t="s">
        <v>6</v>
      </c>
      <c r="C33" s="27"/>
      <c r="D33" s="27"/>
      <c r="E33" s="27"/>
      <c r="F33" s="34"/>
      <c r="G33" s="30"/>
      <c r="H33" s="30"/>
      <c r="I33" s="53"/>
      <c r="J33"/>
      <c r="K33" s="46"/>
      <c r="L33" s="54"/>
      <c r="M33" s="48"/>
      <c r="N33" s="49"/>
      <c r="O33" s="49"/>
      <c r="P33" s="50"/>
      <c r="Q33" s="53"/>
      <c r="R33" s="45"/>
    </row>
    <row r="34" spans="1:18">
      <c r="A34" s="23">
        <v>24</v>
      </c>
      <c r="B34" s="26" t="s">
        <v>6</v>
      </c>
      <c r="C34" s="27"/>
      <c r="D34" s="27"/>
      <c r="E34" s="27"/>
      <c r="F34" s="34"/>
      <c r="G34" s="30"/>
      <c r="H34" s="30"/>
      <c r="I34" s="53"/>
      <c r="J34"/>
      <c r="K34" s="46"/>
      <c r="L34" s="54"/>
      <c r="M34" s="48"/>
      <c r="N34" s="49"/>
      <c r="O34" s="49"/>
      <c r="P34" s="50"/>
      <c r="Q34" s="53"/>
      <c r="R34" s="45"/>
    </row>
    <row r="35" spans="1:18">
      <c r="A35" s="23">
        <v>25</v>
      </c>
      <c r="B35" s="26" t="s">
        <v>6</v>
      </c>
      <c r="C35" s="27"/>
      <c r="D35" s="27"/>
      <c r="E35" s="27"/>
      <c r="F35" s="34"/>
      <c r="G35" s="30"/>
      <c r="H35" s="30"/>
      <c r="I35" s="53"/>
      <c r="J35"/>
      <c r="K35" s="46"/>
      <c r="L35" s="54"/>
      <c r="M35" s="48"/>
      <c r="N35" s="49"/>
      <c r="O35" s="49"/>
      <c r="P35" s="50"/>
      <c r="Q35" s="53"/>
      <c r="R35" s="45"/>
    </row>
    <row r="36" spans="1:18">
      <c r="A36" s="23">
        <v>26</v>
      </c>
      <c r="B36" s="26" t="s">
        <v>6</v>
      </c>
      <c r="C36" s="27"/>
      <c r="D36" s="27"/>
      <c r="E36" s="27"/>
      <c r="F36" s="34"/>
      <c r="G36" s="30"/>
      <c r="H36" s="30"/>
      <c r="I36" s="53"/>
      <c r="J36"/>
      <c r="K36" s="46"/>
      <c r="L36" s="54"/>
      <c r="M36" s="48"/>
      <c r="N36" s="49"/>
      <c r="O36" s="49"/>
      <c r="P36" s="50"/>
      <c r="Q36" s="53"/>
      <c r="R36" s="45"/>
    </row>
    <row r="37" spans="1:18">
      <c r="A37" s="23">
        <v>27</v>
      </c>
      <c r="B37" s="26" t="s">
        <v>6</v>
      </c>
      <c r="C37" s="35"/>
      <c r="D37" s="35"/>
      <c r="E37" s="35"/>
      <c r="F37" s="36"/>
      <c r="G37" s="30"/>
      <c r="H37" s="30"/>
      <c r="I37" s="45"/>
      <c r="J37"/>
      <c r="K37" s="46"/>
      <c r="L37" s="54"/>
      <c r="M37" s="48"/>
      <c r="N37" s="49"/>
      <c r="O37" s="49"/>
      <c r="P37" s="50"/>
      <c r="Q37" s="53"/>
      <c r="R37" s="45"/>
    </row>
    <row r="38" spans="1:18">
      <c r="A38" s="23">
        <v>28</v>
      </c>
      <c r="B38" s="26" t="s">
        <v>6</v>
      </c>
      <c r="C38" s="27"/>
      <c r="D38" s="27"/>
      <c r="E38" s="27"/>
      <c r="F38" s="34"/>
      <c r="G38" s="30"/>
      <c r="H38" s="30"/>
      <c r="I38" s="53"/>
      <c r="J38"/>
      <c r="K38" s="46"/>
      <c r="L38" s="54"/>
      <c r="M38" s="48"/>
      <c r="N38" s="49"/>
      <c r="O38" s="49"/>
      <c r="P38" s="50"/>
      <c r="Q38" s="53"/>
      <c r="R38" s="45"/>
    </row>
    <row r="39" spans="1:18">
      <c r="A39" s="23">
        <v>29</v>
      </c>
      <c r="B39" s="26" t="s">
        <v>6</v>
      </c>
      <c r="C39" s="27"/>
      <c r="D39" s="27"/>
      <c r="E39" s="27"/>
      <c r="F39" s="34"/>
      <c r="G39" s="30"/>
      <c r="H39" s="30"/>
      <c r="I39" s="53"/>
      <c r="J39"/>
      <c r="K39" s="46"/>
      <c r="L39" s="54"/>
      <c r="M39" s="48"/>
      <c r="N39" s="49"/>
      <c r="O39" s="49"/>
      <c r="P39" s="50"/>
      <c r="Q39" s="53"/>
      <c r="R39" s="45"/>
    </row>
    <row r="40" spans="1:18">
      <c r="A40" s="23">
        <v>30</v>
      </c>
      <c r="B40" s="26" t="s">
        <v>6</v>
      </c>
      <c r="C40" s="27"/>
      <c r="D40" s="27"/>
      <c r="E40" s="27"/>
      <c r="F40" s="34"/>
      <c r="G40" s="30"/>
      <c r="H40" s="30"/>
      <c r="I40" s="53"/>
      <c r="J40"/>
      <c r="K40" s="46"/>
      <c r="L40" s="54"/>
      <c r="M40" s="48"/>
      <c r="N40" s="49"/>
      <c r="O40" s="49"/>
      <c r="P40" s="50"/>
      <c r="Q40" s="53"/>
      <c r="R40" s="45"/>
    </row>
    <row r="41" spans="1:18">
      <c r="A41" s="23">
        <v>31</v>
      </c>
      <c r="B41" s="26" t="s">
        <v>6</v>
      </c>
      <c r="C41" s="27"/>
      <c r="D41" s="27"/>
      <c r="E41" s="27"/>
      <c r="F41" s="34"/>
      <c r="G41" s="30"/>
      <c r="H41" s="30"/>
      <c r="I41" s="53"/>
      <c r="J41"/>
      <c r="K41" s="46"/>
      <c r="L41" s="54"/>
      <c r="M41" s="48"/>
      <c r="N41" s="49"/>
      <c r="O41" s="49"/>
      <c r="P41" s="50"/>
      <c r="Q41" s="53"/>
      <c r="R41" s="45"/>
    </row>
    <row r="42" spans="1:18">
      <c r="A42" s="23">
        <v>32</v>
      </c>
      <c r="B42" s="26" t="s">
        <v>6</v>
      </c>
      <c r="C42" s="27"/>
      <c r="D42" s="27"/>
      <c r="E42" s="27"/>
      <c r="F42" s="34"/>
      <c r="G42" s="30"/>
      <c r="H42" s="30"/>
      <c r="I42" s="53"/>
      <c r="J42"/>
      <c r="K42" s="46"/>
      <c r="L42" s="54"/>
      <c r="M42" s="48"/>
      <c r="N42" s="49"/>
      <c r="O42" s="49"/>
      <c r="P42" s="50"/>
      <c r="Q42" s="53"/>
      <c r="R42" s="45"/>
    </row>
    <row r="43" spans="1:18">
      <c r="A43" s="23">
        <v>33</v>
      </c>
      <c r="B43" s="26" t="s">
        <v>6</v>
      </c>
      <c r="C43" s="27"/>
      <c r="D43" s="27"/>
      <c r="E43" s="27"/>
      <c r="F43" s="34"/>
      <c r="G43" s="37"/>
      <c r="H43" s="37"/>
      <c r="I43" s="53"/>
      <c r="J43"/>
      <c r="K43" s="46"/>
      <c r="L43" s="54"/>
      <c r="M43" s="48"/>
      <c r="N43" s="49"/>
      <c r="O43" s="49"/>
      <c r="P43" s="50"/>
      <c r="Q43" s="53"/>
      <c r="R43" s="45"/>
    </row>
    <row r="44" spans="1:18">
      <c r="A44" s="23">
        <v>34</v>
      </c>
      <c r="B44" s="26" t="s">
        <v>6</v>
      </c>
      <c r="C44" s="27"/>
      <c r="D44" s="27"/>
      <c r="E44" s="27"/>
      <c r="F44" s="34"/>
      <c r="G44" s="30"/>
      <c r="H44" s="30"/>
      <c r="I44" s="53"/>
      <c r="J44"/>
      <c r="K44" s="46"/>
      <c r="L44" s="54"/>
      <c r="M44" s="48"/>
      <c r="N44" s="49"/>
      <c r="O44" s="49"/>
      <c r="P44" s="50"/>
      <c r="Q44" s="53"/>
      <c r="R44" s="45"/>
    </row>
    <row r="45" spans="1:18">
      <c r="A45" s="23">
        <v>35</v>
      </c>
      <c r="B45" s="26" t="s">
        <v>6</v>
      </c>
      <c r="C45" s="27"/>
      <c r="D45" s="27"/>
      <c r="E45" s="27"/>
      <c r="F45" s="34"/>
      <c r="G45" s="37"/>
      <c r="H45" s="37"/>
      <c r="I45" s="53"/>
      <c r="J45"/>
      <c r="K45" s="46"/>
      <c r="L45" s="54"/>
      <c r="M45" s="48"/>
      <c r="N45" s="49"/>
      <c r="O45" s="49"/>
      <c r="P45" s="50"/>
      <c r="Q45" s="53"/>
      <c r="R45" s="45"/>
    </row>
    <row r="46" spans="1:18">
      <c r="A46" s="23">
        <v>36</v>
      </c>
      <c r="B46" s="26" t="s">
        <v>6</v>
      </c>
      <c r="C46" s="27"/>
      <c r="D46" s="27"/>
      <c r="E46" s="27"/>
      <c r="F46" s="34"/>
      <c r="G46" s="30"/>
      <c r="H46" s="30"/>
      <c r="I46" s="53"/>
      <c r="J46"/>
      <c r="K46" s="46"/>
      <c r="L46" s="54"/>
      <c r="M46" s="48"/>
      <c r="N46" s="49"/>
      <c r="O46" s="49"/>
      <c r="P46" s="50"/>
      <c r="Q46" s="53"/>
      <c r="R46" s="45"/>
    </row>
    <row r="47" spans="1:18">
      <c r="A47" s="23">
        <v>37</v>
      </c>
      <c r="B47" s="26" t="s">
        <v>6</v>
      </c>
      <c r="C47" s="27"/>
      <c r="D47" s="27"/>
      <c r="E47" s="27"/>
      <c r="F47" s="34"/>
      <c r="G47" s="37"/>
      <c r="H47" s="37"/>
      <c r="I47" s="53"/>
      <c r="J47"/>
      <c r="K47" s="46"/>
      <c r="L47" s="54"/>
      <c r="M47" s="48"/>
      <c r="N47" s="49"/>
      <c r="O47" s="49"/>
      <c r="P47" s="50"/>
      <c r="Q47" s="53"/>
      <c r="R47" s="45"/>
    </row>
    <row r="48" spans="1:18">
      <c r="A48" s="23">
        <v>38</v>
      </c>
      <c r="B48" s="26" t="s">
        <v>6</v>
      </c>
      <c r="C48" s="27"/>
      <c r="D48" s="27"/>
      <c r="E48" s="27"/>
      <c r="F48" s="34"/>
      <c r="G48" s="30"/>
      <c r="H48" s="30"/>
      <c r="I48" s="53"/>
      <c r="J48"/>
      <c r="K48" s="46"/>
      <c r="L48" s="54"/>
      <c r="M48" s="48"/>
      <c r="N48" s="49"/>
      <c r="O48" s="49"/>
      <c r="P48" s="50"/>
      <c r="Q48" s="53"/>
      <c r="R48" s="45"/>
    </row>
    <row r="49" spans="1:18">
      <c r="A49" s="23">
        <v>39</v>
      </c>
      <c r="B49" s="26" t="s">
        <v>6</v>
      </c>
      <c r="C49" s="27"/>
      <c r="D49" s="27"/>
      <c r="E49" s="27"/>
      <c r="F49" s="34"/>
      <c r="G49" s="37"/>
      <c r="H49" s="37"/>
      <c r="I49" s="53"/>
      <c r="J49"/>
      <c r="K49" s="46"/>
      <c r="L49" s="54"/>
      <c r="M49" s="48"/>
      <c r="N49" s="49"/>
      <c r="O49" s="49"/>
      <c r="P49" s="50"/>
      <c r="Q49" s="53"/>
      <c r="R49" s="45"/>
    </row>
    <row r="50" spans="1:18">
      <c r="A50" s="23">
        <v>40</v>
      </c>
      <c r="B50" s="26" t="s">
        <v>6</v>
      </c>
      <c r="C50" s="27"/>
      <c r="D50" s="27"/>
      <c r="E50" s="27"/>
      <c r="F50" s="34"/>
      <c r="G50" s="30"/>
      <c r="H50" s="30"/>
      <c r="I50" s="53"/>
      <c r="J50"/>
      <c r="K50" s="46"/>
      <c r="L50" s="54"/>
      <c r="M50" s="48"/>
      <c r="N50" s="49"/>
      <c r="O50" s="49"/>
      <c r="P50" s="50"/>
      <c r="Q50" s="53"/>
      <c r="R50" s="45"/>
    </row>
    <row r="51" spans="1:18">
      <c r="A51" s="23">
        <v>41</v>
      </c>
      <c r="B51" s="26" t="s">
        <v>6</v>
      </c>
      <c r="C51" s="27"/>
      <c r="D51" s="27"/>
      <c r="E51" s="27"/>
      <c r="F51" s="34"/>
      <c r="G51" s="37"/>
      <c r="H51" s="37"/>
      <c r="I51" s="53"/>
      <c r="J51"/>
      <c r="K51" s="46"/>
      <c r="L51" s="54"/>
      <c r="M51" s="48"/>
      <c r="N51" s="49"/>
      <c r="O51" s="49"/>
      <c r="P51" s="50"/>
      <c r="Q51" s="53"/>
      <c r="R51" s="45"/>
    </row>
    <row r="52" spans="1:18">
      <c r="A52" s="23">
        <v>42</v>
      </c>
      <c r="B52" s="26" t="s">
        <v>6</v>
      </c>
      <c r="C52" s="27"/>
      <c r="D52" s="27"/>
      <c r="E52" s="27"/>
      <c r="F52" s="34"/>
      <c r="G52" s="30"/>
      <c r="H52" s="30"/>
      <c r="I52" s="53"/>
      <c r="J52"/>
      <c r="K52" s="46"/>
      <c r="L52" s="54"/>
      <c r="M52" s="48"/>
      <c r="N52" s="49"/>
      <c r="O52" s="49"/>
      <c r="P52" s="50"/>
      <c r="Q52" s="53"/>
      <c r="R52" s="45"/>
    </row>
    <row r="53" spans="1:18">
      <c r="A53" s="23">
        <v>43</v>
      </c>
      <c r="B53" s="26" t="s">
        <v>6</v>
      </c>
      <c r="C53" s="27"/>
      <c r="D53" s="27"/>
      <c r="E53" s="27"/>
      <c r="F53" s="34"/>
      <c r="G53" s="37"/>
      <c r="H53" s="37"/>
      <c r="I53" s="53"/>
      <c r="J53"/>
      <c r="K53" s="46"/>
      <c r="L53" s="54"/>
      <c r="M53" s="48"/>
      <c r="N53" s="49"/>
      <c r="O53" s="49"/>
      <c r="P53" s="50"/>
      <c r="Q53" s="53"/>
      <c r="R53" s="45"/>
    </row>
    <row r="54" spans="1:18">
      <c r="A54" s="23">
        <v>44</v>
      </c>
      <c r="B54" s="26" t="s">
        <v>6</v>
      </c>
      <c r="C54" s="27"/>
      <c r="D54" s="27"/>
      <c r="E54" s="27"/>
      <c r="F54" s="34"/>
      <c r="G54" s="30"/>
      <c r="H54" s="30"/>
      <c r="I54" s="53"/>
      <c r="J54"/>
      <c r="K54" s="46"/>
      <c r="L54" s="54"/>
      <c r="M54" s="48"/>
      <c r="N54" s="49"/>
      <c r="O54" s="49"/>
      <c r="P54" s="50"/>
      <c r="Q54" s="53"/>
      <c r="R54" s="45"/>
    </row>
    <row r="55" spans="1:18">
      <c r="A55" s="23">
        <v>45</v>
      </c>
      <c r="B55" s="26" t="s">
        <v>6</v>
      </c>
      <c r="C55" s="27"/>
      <c r="D55" s="27"/>
      <c r="E55" s="27"/>
      <c r="F55" s="34"/>
      <c r="G55" s="37"/>
      <c r="H55" s="37"/>
      <c r="I55" s="53"/>
      <c r="J55"/>
      <c r="K55" s="46"/>
      <c r="L55" s="54"/>
      <c r="M55" s="48"/>
      <c r="N55" s="49"/>
      <c r="O55" s="49"/>
      <c r="P55" s="50"/>
      <c r="Q55" s="53"/>
      <c r="R55" s="45"/>
    </row>
    <row r="56" spans="1:18">
      <c r="A56" s="23">
        <v>46</v>
      </c>
      <c r="B56" s="26" t="s">
        <v>6</v>
      </c>
      <c r="C56" s="27"/>
      <c r="D56" s="27"/>
      <c r="E56" s="27"/>
      <c r="F56" s="34"/>
      <c r="G56" s="30"/>
      <c r="H56" s="30"/>
      <c r="I56" s="53"/>
      <c r="J56"/>
      <c r="K56" s="46"/>
      <c r="L56" s="54"/>
      <c r="M56" s="48"/>
      <c r="N56" s="49"/>
      <c r="O56" s="49"/>
      <c r="P56" s="50"/>
      <c r="Q56" s="53"/>
      <c r="R56" s="45"/>
    </row>
    <row r="57" spans="1:18">
      <c r="A57" s="23">
        <v>47</v>
      </c>
      <c r="B57" s="26" t="s">
        <v>6</v>
      </c>
      <c r="C57" s="27"/>
      <c r="D57" s="27"/>
      <c r="E57" s="27"/>
      <c r="F57" s="34"/>
      <c r="G57" s="37"/>
      <c r="H57" s="37"/>
      <c r="I57" s="53"/>
      <c r="J57"/>
      <c r="K57" s="46"/>
      <c r="L57" s="54"/>
      <c r="M57" s="48"/>
      <c r="N57" s="49"/>
      <c r="O57" s="49"/>
      <c r="P57" s="50"/>
      <c r="Q57" s="53"/>
      <c r="R57" s="45"/>
    </row>
    <row r="58" spans="1:18">
      <c r="A58" s="23">
        <v>48</v>
      </c>
      <c r="B58" s="26" t="s">
        <v>6</v>
      </c>
      <c r="C58" s="27"/>
      <c r="D58" s="27"/>
      <c r="E58" s="27"/>
      <c r="F58" s="34"/>
      <c r="G58" s="30"/>
      <c r="H58" s="30"/>
      <c r="I58" s="53"/>
      <c r="J58"/>
      <c r="K58" s="46"/>
      <c r="L58" s="54"/>
      <c r="M58" s="48"/>
      <c r="N58" s="49"/>
      <c r="O58" s="49"/>
      <c r="P58" s="50"/>
      <c r="Q58" s="53"/>
      <c r="R58" s="45"/>
    </row>
    <row r="59" spans="1:18">
      <c r="A59" s="23">
        <v>49</v>
      </c>
      <c r="B59" s="26" t="s">
        <v>6</v>
      </c>
      <c r="C59" s="27"/>
      <c r="D59" s="27"/>
      <c r="E59" s="27"/>
      <c r="F59" s="34"/>
      <c r="G59" s="37"/>
      <c r="H59" s="37"/>
      <c r="I59" s="53"/>
      <c r="J59"/>
      <c r="K59" s="46"/>
      <c r="L59" s="54"/>
      <c r="M59" s="48"/>
      <c r="N59" s="49"/>
      <c r="O59" s="49"/>
      <c r="P59" s="50"/>
      <c r="Q59" s="53"/>
      <c r="R59" s="45"/>
    </row>
    <row r="60" spans="1:18">
      <c r="A60" s="23">
        <v>50</v>
      </c>
      <c r="B60" s="26" t="s">
        <v>6</v>
      </c>
      <c r="C60" s="27"/>
      <c r="D60" s="27"/>
      <c r="E60" s="27"/>
      <c r="F60" s="34"/>
      <c r="G60" s="30"/>
      <c r="H60" s="30"/>
      <c r="I60" s="53"/>
      <c r="J60"/>
      <c r="K60" s="46"/>
      <c r="L60" s="54"/>
      <c r="M60" s="48"/>
      <c r="N60" s="49"/>
      <c r="O60" s="49"/>
      <c r="P60" s="50"/>
      <c r="Q60" s="53"/>
      <c r="R60" s="45"/>
    </row>
    <row r="62" spans="2:2">
      <c r="B62" s="38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D1" workbookViewId="0">
      <selection activeCell="C11" sqref="C11:AP60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79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5" t="s">
        <v>1</v>
      </c>
      <c r="R2" s="56">
        <f>COUNTA(M11:M60)</f>
        <v>0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5"/>
      <c r="R3" s="56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57">
        <f>COUNTIF(P11:P60,"победитель")</f>
        <v>0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6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6">
        <f>COUNTIF(P11:P60,"участник")</f>
        <v>0</v>
      </c>
    </row>
    <row r="7" spans="1:18">
      <c r="A7" s="14" t="s">
        <v>12</v>
      </c>
      <c r="B7" s="15"/>
      <c r="C7" s="14">
        <v>6</v>
      </c>
      <c r="E7" s="17"/>
      <c r="F7" s="17"/>
      <c r="P7" s="39"/>
      <c r="Q7" s="21" t="s">
        <v>13</v>
      </c>
      <c r="R7" s="58">
        <v>0.45</v>
      </c>
    </row>
    <row r="8" spans="1:18">
      <c r="A8" s="14" t="s">
        <v>14</v>
      </c>
      <c r="B8" s="15"/>
      <c r="C8" s="18">
        <v>45929</v>
      </c>
      <c r="F8" s="17"/>
      <c r="Q8" s="59" t="s">
        <v>15</v>
      </c>
      <c r="R8" s="58" t="e">
        <f>(R4+R5)/R2</f>
        <v>#DIV/0!</v>
      </c>
    </row>
    <row r="9" spans="3:18">
      <c r="C9" s="19" t="s">
        <v>16</v>
      </c>
      <c r="D9" s="19"/>
      <c r="E9" s="20">
        <v>100</v>
      </c>
      <c r="G9" s="21" t="s">
        <v>17</v>
      </c>
      <c r="H9" s="62">
        <f>E9/2</f>
        <v>50</v>
      </c>
      <c r="J9" s="40" t="s">
        <v>18</v>
      </c>
      <c r="K9" s="41">
        <f>MAX(M11:M60)</f>
        <v>0</v>
      </c>
      <c r="L9" s="42" t="str">
        <f>IF(K9*100/E9&gt;=50,"победитель","участник")</f>
        <v>участник</v>
      </c>
      <c r="P9" s="43" t="e">
        <f>R8-45%</f>
        <v>#DIV/0!</v>
      </c>
      <c r="Q9" s="21" t="s">
        <v>19</v>
      </c>
      <c r="R9" s="60" t="e">
        <f>IF((R2*P9)&gt;0,(R2*P9),0)</f>
        <v>#DIV/0!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4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1"/>
      <c r="T10" s="61"/>
      <c r="U10" s="61"/>
    </row>
    <row r="11" s="9" customFormat="1" ht="12.95" customHeight="1" spans="1:18">
      <c r="A11" s="23">
        <v>1</v>
      </c>
      <c r="B11" s="26" t="s">
        <v>6</v>
      </c>
      <c r="C11" s="27"/>
      <c r="D11" s="27"/>
      <c r="E11" s="27"/>
      <c r="F11" s="34"/>
      <c r="G11" s="30"/>
      <c r="H11" s="30"/>
      <c r="I11" s="53"/>
      <c r="J11" s="53"/>
      <c r="K11" s="46"/>
      <c r="L11" s="54"/>
      <c r="M11" s="48"/>
      <c r="N11" s="49"/>
      <c r="O11" s="49"/>
      <c r="P11" s="50"/>
      <c r="Q11" s="53"/>
      <c r="R11" s="45"/>
    </row>
    <row r="12" s="9" customFormat="1" ht="12.95" customHeight="1" spans="1:18">
      <c r="A12" s="23">
        <v>2</v>
      </c>
      <c r="B12" s="26" t="s">
        <v>6</v>
      </c>
      <c r="C12" s="27"/>
      <c r="D12" s="27"/>
      <c r="E12" s="27"/>
      <c r="F12" s="34"/>
      <c r="G12" s="30"/>
      <c r="H12" s="30"/>
      <c r="I12" s="53"/>
      <c r="J12" s="53"/>
      <c r="K12" s="46"/>
      <c r="L12" s="54"/>
      <c r="M12" s="48"/>
      <c r="N12" s="49"/>
      <c r="O12" s="49"/>
      <c r="P12" s="50"/>
      <c r="Q12" s="53"/>
      <c r="R12" s="45"/>
    </row>
    <row r="13" spans="1:18">
      <c r="A13" s="23">
        <v>3</v>
      </c>
      <c r="B13" s="26" t="s">
        <v>6</v>
      </c>
      <c r="C13" s="27"/>
      <c r="D13" s="27"/>
      <c r="E13" s="27"/>
      <c r="F13" s="64"/>
      <c r="G13" s="30"/>
      <c r="H13" s="30"/>
      <c r="I13" s="103"/>
      <c r="J13" s="53"/>
      <c r="K13" s="52"/>
      <c r="L13" s="54"/>
      <c r="M13" s="48"/>
      <c r="N13" s="49"/>
      <c r="O13" s="49"/>
      <c r="P13" s="50"/>
      <c r="Q13" s="53"/>
      <c r="R13" s="45"/>
    </row>
    <row r="14" spans="1:18">
      <c r="A14" s="23">
        <v>4</v>
      </c>
      <c r="B14" s="26" t="s">
        <v>6</v>
      </c>
      <c r="C14" s="27"/>
      <c r="D14" s="27"/>
      <c r="E14" s="27"/>
      <c r="F14" s="34"/>
      <c r="G14" s="30"/>
      <c r="H14" s="30"/>
      <c r="I14" s="53"/>
      <c r="J14" s="53"/>
      <c r="K14" s="46"/>
      <c r="L14" s="54"/>
      <c r="M14" s="48"/>
      <c r="N14" s="49"/>
      <c r="O14" s="49"/>
      <c r="P14" s="50"/>
      <c r="Q14" s="53"/>
      <c r="R14" s="45"/>
    </row>
    <row r="15" spans="1:18">
      <c r="A15" s="23">
        <v>5</v>
      </c>
      <c r="B15" s="26" t="s">
        <v>6</v>
      </c>
      <c r="C15" s="27"/>
      <c r="D15" s="27"/>
      <c r="E15" s="27"/>
      <c r="F15" s="34"/>
      <c r="G15" s="30"/>
      <c r="H15" s="30"/>
      <c r="I15" s="53"/>
      <c r="J15" s="53"/>
      <c r="K15" s="46"/>
      <c r="L15" s="54"/>
      <c r="M15" s="48"/>
      <c r="N15" s="49"/>
      <c r="O15" s="49"/>
      <c r="P15" s="50"/>
      <c r="Q15" s="53"/>
      <c r="R15" s="45"/>
    </row>
    <row r="16" spans="1:18">
      <c r="A16" s="23">
        <v>6</v>
      </c>
      <c r="B16" s="26" t="s">
        <v>6</v>
      </c>
      <c r="C16" s="27"/>
      <c r="D16" s="27"/>
      <c r="E16" s="27"/>
      <c r="F16" s="34"/>
      <c r="G16" s="30"/>
      <c r="H16" s="30"/>
      <c r="I16" s="53"/>
      <c r="J16" s="53"/>
      <c r="K16" s="46"/>
      <c r="L16" s="54"/>
      <c r="M16" s="48"/>
      <c r="N16" s="49"/>
      <c r="O16" s="49"/>
      <c r="P16" s="50"/>
      <c r="Q16" s="53"/>
      <c r="R16" s="45"/>
    </row>
    <row r="17" spans="1:18">
      <c r="A17" s="23">
        <v>7</v>
      </c>
      <c r="B17" s="26" t="s">
        <v>6</v>
      </c>
      <c r="C17" s="27"/>
      <c r="D17" s="27"/>
      <c r="E17" s="27"/>
      <c r="F17" s="34"/>
      <c r="G17" s="30"/>
      <c r="H17" s="30"/>
      <c r="I17" s="53"/>
      <c r="J17" s="53"/>
      <c r="K17" s="46"/>
      <c r="L17" s="54"/>
      <c r="M17" s="48"/>
      <c r="N17" s="49"/>
      <c r="O17" s="49"/>
      <c r="P17" s="50"/>
      <c r="Q17" s="53"/>
      <c r="R17" s="45"/>
    </row>
    <row r="18" spans="1:18">
      <c r="A18" s="23">
        <v>8</v>
      </c>
      <c r="B18" s="26" t="s">
        <v>6</v>
      </c>
      <c r="C18" s="27"/>
      <c r="D18" s="27"/>
      <c r="E18" s="27"/>
      <c r="F18" s="34"/>
      <c r="G18" s="30"/>
      <c r="H18" s="30"/>
      <c r="I18" s="53"/>
      <c r="J18" s="53"/>
      <c r="K18" s="46"/>
      <c r="L18" s="54"/>
      <c r="M18" s="48"/>
      <c r="N18" s="49"/>
      <c r="O18" s="49"/>
      <c r="P18" s="50"/>
      <c r="Q18" s="53"/>
      <c r="R18" s="45"/>
    </row>
    <row r="19" spans="1:18">
      <c r="A19" s="23">
        <v>9</v>
      </c>
      <c r="B19" s="26" t="s">
        <v>6</v>
      </c>
      <c r="C19" s="27"/>
      <c r="D19" s="27"/>
      <c r="E19" s="27"/>
      <c r="F19" s="34"/>
      <c r="G19" s="30"/>
      <c r="H19" s="30"/>
      <c r="I19" s="53"/>
      <c r="J19" s="53"/>
      <c r="K19" s="46"/>
      <c r="L19" s="54"/>
      <c r="M19" s="48"/>
      <c r="N19" s="49"/>
      <c r="O19" s="49"/>
      <c r="P19" s="50"/>
      <c r="Q19" s="53"/>
      <c r="R19" s="45"/>
    </row>
    <row r="20" spans="1:18">
      <c r="A20" s="23">
        <v>10</v>
      </c>
      <c r="B20" s="26" t="s">
        <v>6</v>
      </c>
      <c r="C20" s="27"/>
      <c r="D20" s="27"/>
      <c r="E20" s="27"/>
      <c r="F20" s="34"/>
      <c r="G20" s="30"/>
      <c r="H20" s="30"/>
      <c r="I20" s="53"/>
      <c r="J20" s="53"/>
      <c r="K20" s="46"/>
      <c r="L20" s="54"/>
      <c r="M20" s="48"/>
      <c r="N20" s="49"/>
      <c r="O20" s="49"/>
      <c r="P20" s="50"/>
      <c r="Q20" s="53"/>
      <c r="R20" s="45"/>
    </row>
    <row r="21" spans="1:18">
      <c r="A21" s="23">
        <v>11</v>
      </c>
      <c r="B21" s="26" t="s">
        <v>6</v>
      </c>
      <c r="C21" s="27"/>
      <c r="D21" s="27"/>
      <c r="E21" s="27"/>
      <c r="F21" s="34"/>
      <c r="G21" s="30"/>
      <c r="H21" s="30"/>
      <c r="I21" s="53"/>
      <c r="J21" s="53"/>
      <c r="K21" s="46"/>
      <c r="L21" s="54"/>
      <c r="M21" s="48"/>
      <c r="N21" s="49"/>
      <c r="O21" s="49"/>
      <c r="P21" s="50"/>
      <c r="Q21" s="53"/>
      <c r="R21" s="45"/>
    </row>
    <row r="22" spans="1:18">
      <c r="A22" s="23">
        <v>12</v>
      </c>
      <c r="B22" s="26" t="s">
        <v>6</v>
      </c>
      <c r="C22" s="27"/>
      <c r="D22" s="27"/>
      <c r="E22" s="27"/>
      <c r="F22" s="34"/>
      <c r="G22" s="30"/>
      <c r="H22" s="30"/>
      <c r="I22" s="53"/>
      <c r="J22" s="53"/>
      <c r="K22" s="46"/>
      <c r="L22" s="54"/>
      <c r="M22" s="48"/>
      <c r="N22" s="49"/>
      <c r="O22" s="49"/>
      <c r="P22" s="50"/>
      <c r="Q22" s="53"/>
      <c r="R22" s="45"/>
    </row>
    <row r="23" spans="1:18">
      <c r="A23" s="23">
        <v>13</v>
      </c>
      <c r="B23" s="26" t="s">
        <v>6</v>
      </c>
      <c r="C23" s="27"/>
      <c r="D23" s="27"/>
      <c r="E23" s="27"/>
      <c r="F23" s="34"/>
      <c r="G23" s="30"/>
      <c r="H23" s="30"/>
      <c r="I23" s="53"/>
      <c r="J23" s="53"/>
      <c r="K23" s="46"/>
      <c r="L23" s="54"/>
      <c r="M23" s="48"/>
      <c r="N23" s="49"/>
      <c r="O23" s="49"/>
      <c r="P23" s="50"/>
      <c r="Q23" s="53"/>
      <c r="R23" s="45"/>
    </row>
    <row r="24" spans="1:18">
      <c r="A24" s="23">
        <v>14</v>
      </c>
      <c r="B24" s="26" t="s">
        <v>6</v>
      </c>
      <c r="C24" s="27"/>
      <c r="D24" s="27"/>
      <c r="E24" s="27"/>
      <c r="F24" s="34"/>
      <c r="G24" s="30"/>
      <c r="H24" s="30"/>
      <c r="I24" s="53"/>
      <c r="J24" s="53"/>
      <c r="K24" s="46"/>
      <c r="L24" s="54"/>
      <c r="M24" s="48"/>
      <c r="N24" s="49"/>
      <c r="O24" s="49"/>
      <c r="P24" s="50"/>
      <c r="Q24" s="53"/>
      <c r="R24" s="45"/>
    </row>
    <row r="25" spans="1:18">
      <c r="A25" s="23">
        <v>15</v>
      </c>
      <c r="B25" s="26" t="s">
        <v>6</v>
      </c>
      <c r="C25" s="27"/>
      <c r="D25" s="27"/>
      <c r="E25" s="27"/>
      <c r="F25" s="34"/>
      <c r="G25" s="30"/>
      <c r="H25" s="30"/>
      <c r="I25" s="53"/>
      <c r="J25" s="53"/>
      <c r="K25" s="46"/>
      <c r="L25" s="54"/>
      <c r="M25" s="48"/>
      <c r="N25" s="49"/>
      <c r="O25" s="49"/>
      <c r="P25" s="50"/>
      <c r="Q25" s="53"/>
      <c r="R25" s="45"/>
    </row>
    <row r="26" spans="1:18">
      <c r="A26" s="23">
        <v>16</v>
      </c>
      <c r="B26" s="26" t="s">
        <v>6</v>
      </c>
      <c r="C26" s="27"/>
      <c r="D26" s="27"/>
      <c r="E26" s="27"/>
      <c r="F26" s="34"/>
      <c r="G26" s="30"/>
      <c r="H26" s="30"/>
      <c r="I26" s="53"/>
      <c r="J26" s="53"/>
      <c r="K26" s="46"/>
      <c r="L26" s="54"/>
      <c r="M26" s="48"/>
      <c r="N26" s="49"/>
      <c r="O26" s="49"/>
      <c r="P26" s="50"/>
      <c r="Q26" s="53"/>
      <c r="R26" s="45"/>
    </row>
    <row r="27" spans="1:18">
      <c r="A27" s="23">
        <v>17</v>
      </c>
      <c r="B27" s="26" t="s">
        <v>6</v>
      </c>
      <c r="C27" s="27"/>
      <c r="D27" s="27"/>
      <c r="E27" s="27"/>
      <c r="F27" s="34"/>
      <c r="G27" s="30"/>
      <c r="H27" s="30"/>
      <c r="I27" s="53"/>
      <c r="J27" s="53"/>
      <c r="K27" s="46"/>
      <c r="L27" s="54"/>
      <c r="M27" s="48"/>
      <c r="N27" s="49"/>
      <c r="O27" s="49"/>
      <c r="P27" s="50"/>
      <c r="Q27" s="53"/>
      <c r="R27" s="45"/>
    </row>
    <row r="28" spans="1:18">
      <c r="A28" s="23">
        <v>18</v>
      </c>
      <c r="B28" s="26" t="s">
        <v>6</v>
      </c>
      <c r="C28" s="27"/>
      <c r="D28" s="27"/>
      <c r="E28" s="27"/>
      <c r="F28" s="34"/>
      <c r="G28" s="30"/>
      <c r="H28" s="30"/>
      <c r="I28" s="53"/>
      <c r="J28" s="53"/>
      <c r="K28" s="46"/>
      <c r="L28" s="54"/>
      <c r="M28" s="48"/>
      <c r="N28" s="49"/>
      <c r="O28" s="49"/>
      <c r="P28" s="50"/>
      <c r="Q28" s="53"/>
      <c r="R28" s="45"/>
    </row>
    <row r="29" spans="1:18">
      <c r="A29" s="23">
        <v>19</v>
      </c>
      <c r="B29" s="26" t="s">
        <v>6</v>
      </c>
      <c r="C29" s="27"/>
      <c r="D29" s="27"/>
      <c r="E29" s="27"/>
      <c r="F29" s="34"/>
      <c r="G29" s="30"/>
      <c r="H29" s="30"/>
      <c r="I29" s="53"/>
      <c r="J29" s="53"/>
      <c r="K29" s="46"/>
      <c r="L29" s="54"/>
      <c r="M29" s="48"/>
      <c r="N29" s="49"/>
      <c r="O29" s="49"/>
      <c r="P29" s="50"/>
      <c r="Q29" s="53"/>
      <c r="R29" s="45"/>
    </row>
    <row r="30" spans="1:18">
      <c r="A30" s="23">
        <v>20</v>
      </c>
      <c r="B30" s="26" t="s">
        <v>6</v>
      </c>
      <c r="C30" s="27"/>
      <c r="D30" s="27"/>
      <c r="E30" s="27"/>
      <c r="F30" s="34"/>
      <c r="G30" s="30"/>
      <c r="H30" s="30"/>
      <c r="I30" s="53"/>
      <c r="J30" s="53"/>
      <c r="K30" s="46"/>
      <c r="L30" s="54"/>
      <c r="M30" s="48"/>
      <c r="N30" s="49"/>
      <c r="O30" s="49"/>
      <c r="P30" s="50"/>
      <c r="Q30" s="53"/>
      <c r="R30" s="45"/>
    </row>
    <row r="31" spans="1:18">
      <c r="A31" s="23">
        <v>21</v>
      </c>
      <c r="B31" s="26" t="s">
        <v>6</v>
      </c>
      <c r="C31" s="27"/>
      <c r="D31" s="27"/>
      <c r="E31" s="27"/>
      <c r="F31" s="34"/>
      <c r="G31" s="30"/>
      <c r="H31" s="30"/>
      <c r="I31" s="53"/>
      <c r="J31" s="53"/>
      <c r="K31" s="46"/>
      <c r="L31" s="54"/>
      <c r="M31" s="48"/>
      <c r="N31" s="49"/>
      <c r="O31" s="49"/>
      <c r="P31" s="50"/>
      <c r="Q31" s="53"/>
      <c r="R31" s="45"/>
    </row>
    <row r="32" spans="1:18">
      <c r="A32" s="23">
        <v>22</v>
      </c>
      <c r="B32" s="26" t="s">
        <v>6</v>
      </c>
      <c r="C32" s="27"/>
      <c r="D32" s="27"/>
      <c r="E32" s="27"/>
      <c r="F32" s="34"/>
      <c r="G32" s="30"/>
      <c r="H32" s="30"/>
      <c r="I32" s="53"/>
      <c r="J32" s="53"/>
      <c r="K32" s="46"/>
      <c r="L32" s="54"/>
      <c r="M32" s="48"/>
      <c r="N32" s="49"/>
      <c r="O32" s="49"/>
      <c r="P32" s="50"/>
      <c r="Q32" s="53"/>
      <c r="R32" s="45"/>
    </row>
    <row r="33" spans="1:18">
      <c r="A33" s="23">
        <v>23</v>
      </c>
      <c r="B33" s="26" t="s">
        <v>6</v>
      </c>
      <c r="C33" s="27"/>
      <c r="D33" s="27"/>
      <c r="E33" s="27"/>
      <c r="F33" s="34"/>
      <c r="G33" s="30"/>
      <c r="H33" s="30"/>
      <c r="I33" s="53"/>
      <c r="J33" s="53"/>
      <c r="K33" s="46"/>
      <c r="L33" s="54"/>
      <c r="M33" s="48"/>
      <c r="N33" s="49"/>
      <c r="O33" s="49"/>
      <c r="P33" s="50"/>
      <c r="Q33" s="53"/>
      <c r="R33" s="45"/>
    </row>
    <row r="34" spans="1:18">
      <c r="A34" s="23">
        <v>24</v>
      </c>
      <c r="B34" s="26" t="s">
        <v>6</v>
      </c>
      <c r="C34" s="27"/>
      <c r="D34" s="27"/>
      <c r="E34" s="27"/>
      <c r="F34" s="34"/>
      <c r="G34" s="30"/>
      <c r="H34" s="30"/>
      <c r="I34" s="53"/>
      <c r="J34" s="53"/>
      <c r="K34" s="46"/>
      <c r="L34" s="54"/>
      <c r="M34" s="48"/>
      <c r="N34" s="49"/>
      <c r="O34" s="49"/>
      <c r="P34" s="50"/>
      <c r="Q34" s="53"/>
      <c r="R34" s="45"/>
    </row>
    <row r="35" spans="1:18">
      <c r="A35" s="23">
        <v>25</v>
      </c>
      <c r="B35" s="26" t="s">
        <v>6</v>
      </c>
      <c r="C35" s="27"/>
      <c r="D35" s="27"/>
      <c r="E35" s="27"/>
      <c r="F35" s="34"/>
      <c r="G35" s="30"/>
      <c r="H35" s="30"/>
      <c r="I35" s="53"/>
      <c r="J35" s="53"/>
      <c r="K35" s="46"/>
      <c r="L35" s="54"/>
      <c r="M35" s="48"/>
      <c r="N35" s="49"/>
      <c r="O35" s="49"/>
      <c r="P35" s="50"/>
      <c r="Q35" s="53"/>
      <c r="R35" s="45"/>
    </row>
    <row r="36" spans="1:18">
      <c r="A36" s="23">
        <v>26</v>
      </c>
      <c r="B36" s="26" t="s">
        <v>6</v>
      </c>
      <c r="C36" s="27"/>
      <c r="D36" s="27"/>
      <c r="E36" s="27"/>
      <c r="F36" s="34"/>
      <c r="G36" s="30"/>
      <c r="H36" s="30"/>
      <c r="I36" s="53"/>
      <c r="J36" s="53"/>
      <c r="K36" s="46"/>
      <c r="L36" s="54"/>
      <c r="M36" s="48"/>
      <c r="N36" s="49"/>
      <c r="O36" s="49"/>
      <c r="P36" s="50"/>
      <c r="Q36" s="53"/>
      <c r="R36" s="45"/>
    </row>
    <row r="37" spans="1:18">
      <c r="A37" s="23">
        <v>27</v>
      </c>
      <c r="B37" s="26" t="s">
        <v>6</v>
      </c>
      <c r="C37" s="35"/>
      <c r="D37" s="35"/>
      <c r="E37" s="35"/>
      <c r="F37" s="36"/>
      <c r="G37" s="30"/>
      <c r="H37" s="30"/>
      <c r="I37" s="45"/>
      <c r="J37" s="53"/>
      <c r="K37" s="46"/>
      <c r="L37" s="54"/>
      <c r="M37" s="48"/>
      <c r="N37" s="49"/>
      <c r="O37" s="49"/>
      <c r="P37" s="50"/>
      <c r="Q37" s="53"/>
      <c r="R37" s="45"/>
    </row>
    <row r="38" spans="1:18">
      <c r="A38" s="23">
        <v>28</v>
      </c>
      <c r="B38" s="26" t="s">
        <v>6</v>
      </c>
      <c r="C38" s="27"/>
      <c r="D38" s="27"/>
      <c r="E38" s="27"/>
      <c r="F38" s="34"/>
      <c r="G38" s="30"/>
      <c r="H38" s="30"/>
      <c r="I38" s="53"/>
      <c r="J38" s="53"/>
      <c r="K38" s="46"/>
      <c r="L38" s="54"/>
      <c r="M38" s="48"/>
      <c r="N38" s="49"/>
      <c r="O38" s="49"/>
      <c r="P38" s="50"/>
      <c r="Q38" s="53"/>
      <c r="R38" s="45"/>
    </row>
    <row r="39" spans="1:18">
      <c r="A39" s="23">
        <v>29</v>
      </c>
      <c r="B39" s="26" t="s">
        <v>6</v>
      </c>
      <c r="C39" s="27"/>
      <c r="D39" s="27"/>
      <c r="E39" s="27"/>
      <c r="F39" s="34"/>
      <c r="G39" s="30"/>
      <c r="H39" s="30"/>
      <c r="I39" s="53"/>
      <c r="J39" s="53"/>
      <c r="K39" s="46"/>
      <c r="L39" s="54"/>
      <c r="M39" s="48"/>
      <c r="N39" s="49"/>
      <c r="O39" s="49"/>
      <c r="P39" s="50"/>
      <c r="Q39" s="53"/>
      <c r="R39" s="45"/>
    </row>
    <row r="40" spans="1:18">
      <c r="A40" s="23">
        <v>30</v>
      </c>
      <c r="B40" s="26" t="s">
        <v>6</v>
      </c>
      <c r="C40" s="27"/>
      <c r="D40" s="27"/>
      <c r="E40" s="27"/>
      <c r="F40" s="34"/>
      <c r="G40" s="30"/>
      <c r="H40" s="30"/>
      <c r="I40" s="53"/>
      <c r="J40" s="53"/>
      <c r="K40" s="46"/>
      <c r="L40" s="54"/>
      <c r="M40" s="48"/>
      <c r="N40" s="49"/>
      <c r="O40" s="49"/>
      <c r="P40" s="50"/>
      <c r="Q40" s="53"/>
      <c r="R40" s="45"/>
    </row>
    <row r="41" spans="1:18">
      <c r="A41" s="23">
        <v>31</v>
      </c>
      <c r="B41" s="26" t="s">
        <v>6</v>
      </c>
      <c r="C41" s="27"/>
      <c r="D41" s="27"/>
      <c r="E41" s="27"/>
      <c r="F41" s="34"/>
      <c r="G41" s="30"/>
      <c r="H41" s="30"/>
      <c r="I41" s="53"/>
      <c r="J41" s="53"/>
      <c r="K41" s="46"/>
      <c r="L41" s="54"/>
      <c r="M41" s="48"/>
      <c r="N41" s="49"/>
      <c r="O41" s="49"/>
      <c r="P41" s="50"/>
      <c r="Q41" s="53"/>
      <c r="R41" s="45"/>
    </row>
    <row r="42" spans="1:18">
      <c r="A42" s="23">
        <v>32</v>
      </c>
      <c r="B42" s="26" t="s">
        <v>6</v>
      </c>
      <c r="C42" s="27"/>
      <c r="D42" s="27"/>
      <c r="E42" s="27"/>
      <c r="F42" s="34"/>
      <c r="G42" s="30"/>
      <c r="H42" s="30"/>
      <c r="I42" s="53"/>
      <c r="J42" s="53"/>
      <c r="K42" s="46"/>
      <c r="L42" s="54"/>
      <c r="M42" s="48"/>
      <c r="N42" s="49"/>
      <c r="O42" s="49"/>
      <c r="P42" s="50"/>
      <c r="Q42" s="53"/>
      <c r="R42" s="45"/>
    </row>
    <row r="43" spans="1:18">
      <c r="A43" s="23">
        <v>33</v>
      </c>
      <c r="B43" s="26" t="s">
        <v>6</v>
      </c>
      <c r="C43" s="27"/>
      <c r="D43" s="27"/>
      <c r="E43" s="27"/>
      <c r="F43" s="34"/>
      <c r="G43" s="37"/>
      <c r="H43" s="37"/>
      <c r="I43" s="53"/>
      <c r="J43" s="53"/>
      <c r="K43" s="46"/>
      <c r="L43" s="54"/>
      <c r="M43" s="48"/>
      <c r="N43" s="49"/>
      <c r="O43" s="49"/>
      <c r="P43" s="50"/>
      <c r="Q43" s="53"/>
      <c r="R43" s="45"/>
    </row>
    <row r="44" spans="1:18">
      <c r="A44" s="23">
        <v>34</v>
      </c>
      <c r="B44" s="26" t="s">
        <v>6</v>
      </c>
      <c r="C44" s="27"/>
      <c r="D44" s="27"/>
      <c r="E44" s="27"/>
      <c r="F44" s="34"/>
      <c r="G44" s="30"/>
      <c r="H44" s="30"/>
      <c r="I44" s="53"/>
      <c r="J44" s="53"/>
      <c r="K44" s="46"/>
      <c r="L44" s="54"/>
      <c r="M44" s="48"/>
      <c r="N44" s="49"/>
      <c r="O44" s="49"/>
      <c r="P44" s="50"/>
      <c r="Q44" s="53"/>
      <c r="R44" s="45"/>
    </row>
    <row r="45" spans="1:18">
      <c r="A45" s="23">
        <v>35</v>
      </c>
      <c r="B45" s="26" t="s">
        <v>6</v>
      </c>
      <c r="C45" s="27"/>
      <c r="D45" s="27"/>
      <c r="E45" s="27"/>
      <c r="F45" s="34"/>
      <c r="G45" s="37"/>
      <c r="H45" s="37"/>
      <c r="I45" s="53"/>
      <c r="J45" s="53"/>
      <c r="K45" s="46"/>
      <c r="L45" s="54"/>
      <c r="M45" s="48"/>
      <c r="N45" s="49"/>
      <c r="O45" s="49"/>
      <c r="P45" s="50"/>
      <c r="Q45" s="53"/>
      <c r="R45" s="45"/>
    </row>
    <row r="46" spans="1:18">
      <c r="A46" s="23">
        <v>36</v>
      </c>
      <c r="B46" s="26" t="s">
        <v>6</v>
      </c>
      <c r="C46" s="27"/>
      <c r="D46" s="27"/>
      <c r="E46" s="27"/>
      <c r="F46" s="34"/>
      <c r="G46" s="30"/>
      <c r="H46" s="30"/>
      <c r="I46" s="53"/>
      <c r="J46" s="53"/>
      <c r="K46" s="46"/>
      <c r="L46" s="54"/>
      <c r="M46" s="48"/>
      <c r="N46" s="49"/>
      <c r="O46" s="49"/>
      <c r="P46" s="50"/>
      <c r="Q46" s="53"/>
      <c r="R46" s="45"/>
    </row>
    <row r="47" spans="1:18">
      <c r="A47" s="23">
        <v>37</v>
      </c>
      <c r="B47" s="26" t="s">
        <v>6</v>
      </c>
      <c r="C47" s="27"/>
      <c r="D47" s="27"/>
      <c r="E47" s="27"/>
      <c r="F47" s="34"/>
      <c r="G47" s="37"/>
      <c r="H47" s="37"/>
      <c r="I47" s="53"/>
      <c r="J47" s="53"/>
      <c r="K47" s="46"/>
      <c r="L47" s="54"/>
      <c r="M47" s="48"/>
      <c r="N47" s="49"/>
      <c r="O47" s="49"/>
      <c r="P47" s="50"/>
      <c r="Q47" s="53"/>
      <c r="R47" s="45"/>
    </row>
    <row r="48" spans="1:18">
      <c r="A48" s="23">
        <v>38</v>
      </c>
      <c r="B48" s="26" t="s">
        <v>6</v>
      </c>
      <c r="C48" s="27"/>
      <c r="D48" s="27"/>
      <c r="E48" s="27"/>
      <c r="F48" s="34"/>
      <c r="G48" s="30"/>
      <c r="H48" s="30"/>
      <c r="I48" s="53"/>
      <c r="J48" s="53"/>
      <c r="K48" s="46"/>
      <c r="L48" s="54"/>
      <c r="M48" s="48"/>
      <c r="N48" s="49"/>
      <c r="O48" s="49"/>
      <c r="P48" s="50"/>
      <c r="Q48" s="53"/>
      <c r="R48" s="45"/>
    </row>
    <row r="49" spans="1:18">
      <c r="A49" s="23">
        <v>39</v>
      </c>
      <c r="B49" s="26" t="s">
        <v>6</v>
      </c>
      <c r="C49" s="27"/>
      <c r="D49" s="27"/>
      <c r="E49" s="27"/>
      <c r="F49" s="34"/>
      <c r="G49" s="37"/>
      <c r="H49" s="37"/>
      <c r="I49" s="53"/>
      <c r="J49" s="53"/>
      <c r="K49" s="46"/>
      <c r="L49" s="54"/>
      <c r="M49" s="48"/>
      <c r="N49" s="49"/>
      <c r="O49" s="49"/>
      <c r="P49" s="50"/>
      <c r="Q49" s="53"/>
      <c r="R49" s="45"/>
    </row>
    <row r="50" spans="1:18">
      <c r="A50" s="23">
        <v>40</v>
      </c>
      <c r="B50" s="26" t="s">
        <v>6</v>
      </c>
      <c r="C50" s="27"/>
      <c r="D50" s="27"/>
      <c r="E50" s="27"/>
      <c r="F50" s="34"/>
      <c r="G50" s="30"/>
      <c r="H50" s="30"/>
      <c r="I50" s="53"/>
      <c r="J50" s="53"/>
      <c r="K50" s="46"/>
      <c r="L50" s="54"/>
      <c r="M50" s="48"/>
      <c r="N50" s="49"/>
      <c r="O50" s="49"/>
      <c r="P50" s="50"/>
      <c r="Q50" s="53"/>
      <c r="R50" s="45"/>
    </row>
    <row r="51" spans="1:18">
      <c r="A51" s="23">
        <v>41</v>
      </c>
      <c r="B51" s="26" t="s">
        <v>6</v>
      </c>
      <c r="C51" s="27"/>
      <c r="D51" s="27"/>
      <c r="E51" s="27"/>
      <c r="F51" s="34"/>
      <c r="G51" s="37"/>
      <c r="H51" s="37"/>
      <c r="I51" s="53"/>
      <c r="J51" s="53"/>
      <c r="K51" s="46"/>
      <c r="L51" s="54"/>
      <c r="M51" s="48"/>
      <c r="N51" s="49"/>
      <c r="O51" s="49"/>
      <c r="P51" s="50"/>
      <c r="Q51" s="53"/>
      <c r="R51" s="45"/>
    </row>
    <row r="52" spans="1:18">
      <c r="A52" s="23">
        <v>42</v>
      </c>
      <c r="B52" s="26" t="s">
        <v>6</v>
      </c>
      <c r="C52" s="27"/>
      <c r="D52" s="27"/>
      <c r="E52" s="27"/>
      <c r="F52" s="34"/>
      <c r="G52" s="30"/>
      <c r="H52" s="30"/>
      <c r="I52" s="53"/>
      <c r="J52" s="53"/>
      <c r="K52" s="46"/>
      <c r="L52" s="54"/>
      <c r="M52" s="48"/>
      <c r="N52" s="49"/>
      <c r="O52" s="49"/>
      <c r="P52" s="50"/>
      <c r="Q52" s="53"/>
      <c r="R52" s="45"/>
    </row>
    <row r="53" spans="1:18">
      <c r="A53" s="23">
        <v>43</v>
      </c>
      <c r="B53" s="26" t="s">
        <v>6</v>
      </c>
      <c r="C53" s="27"/>
      <c r="D53" s="27"/>
      <c r="E53" s="27"/>
      <c r="F53" s="34"/>
      <c r="G53" s="37"/>
      <c r="H53" s="37"/>
      <c r="I53" s="53"/>
      <c r="J53" s="53"/>
      <c r="K53" s="46"/>
      <c r="L53" s="54"/>
      <c r="M53" s="48"/>
      <c r="N53" s="49"/>
      <c r="O53" s="49"/>
      <c r="P53" s="50"/>
      <c r="Q53" s="53"/>
      <c r="R53" s="45"/>
    </row>
    <row r="54" spans="1:18">
      <c r="A54" s="23">
        <v>44</v>
      </c>
      <c r="B54" s="26" t="s">
        <v>6</v>
      </c>
      <c r="C54" s="27"/>
      <c r="D54" s="27"/>
      <c r="E54" s="27"/>
      <c r="F54" s="34"/>
      <c r="G54" s="30"/>
      <c r="H54" s="30"/>
      <c r="I54" s="53"/>
      <c r="J54" s="53"/>
      <c r="K54" s="46"/>
      <c r="L54" s="54"/>
      <c r="M54" s="48"/>
      <c r="N54" s="49"/>
      <c r="O54" s="49"/>
      <c r="P54" s="50"/>
      <c r="Q54" s="53"/>
      <c r="R54" s="45"/>
    </row>
    <row r="55" spans="1:18">
      <c r="A55" s="23">
        <v>45</v>
      </c>
      <c r="B55" s="26" t="s">
        <v>6</v>
      </c>
      <c r="C55" s="27"/>
      <c r="D55" s="27"/>
      <c r="E55" s="27"/>
      <c r="F55" s="34"/>
      <c r="G55" s="37"/>
      <c r="H55" s="37"/>
      <c r="I55" s="53"/>
      <c r="J55" s="53"/>
      <c r="K55" s="46"/>
      <c r="L55" s="54"/>
      <c r="M55" s="48"/>
      <c r="N55" s="49"/>
      <c r="O55" s="49"/>
      <c r="P55" s="50"/>
      <c r="Q55" s="53"/>
      <c r="R55" s="45"/>
    </row>
    <row r="56" spans="1:18">
      <c r="A56" s="23">
        <v>46</v>
      </c>
      <c r="B56" s="26" t="s">
        <v>6</v>
      </c>
      <c r="C56" s="27"/>
      <c r="D56" s="27"/>
      <c r="E56" s="27"/>
      <c r="F56" s="34"/>
      <c r="G56" s="30"/>
      <c r="H56" s="30"/>
      <c r="I56" s="53"/>
      <c r="J56" s="53"/>
      <c r="K56" s="46"/>
      <c r="L56" s="54"/>
      <c r="M56" s="48"/>
      <c r="N56" s="49"/>
      <c r="O56" s="49"/>
      <c r="P56" s="50"/>
      <c r="Q56" s="53"/>
      <c r="R56" s="45"/>
    </row>
    <row r="57" spans="1:18">
      <c r="A57" s="23">
        <v>47</v>
      </c>
      <c r="B57" s="26" t="s">
        <v>6</v>
      </c>
      <c r="C57" s="27"/>
      <c r="D57" s="27"/>
      <c r="E57" s="27"/>
      <c r="F57" s="34"/>
      <c r="G57" s="37"/>
      <c r="H57" s="37"/>
      <c r="I57" s="53"/>
      <c r="J57" s="53"/>
      <c r="K57" s="46"/>
      <c r="L57" s="54"/>
      <c r="M57" s="48"/>
      <c r="N57" s="49"/>
      <c r="O57" s="49"/>
      <c r="P57" s="50"/>
      <c r="Q57" s="53"/>
      <c r="R57" s="45"/>
    </row>
    <row r="58" spans="1:18">
      <c r="A58" s="23">
        <v>48</v>
      </c>
      <c r="B58" s="26" t="s">
        <v>6</v>
      </c>
      <c r="C58" s="27"/>
      <c r="D58" s="27"/>
      <c r="E58" s="27"/>
      <c r="F58" s="34"/>
      <c r="G58" s="30"/>
      <c r="H58" s="30"/>
      <c r="I58" s="53"/>
      <c r="J58" s="53"/>
      <c r="K58" s="46"/>
      <c r="L58" s="54"/>
      <c r="M58" s="48"/>
      <c r="N58" s="49"/>
      <c r="O58" s="49"/>
      <c r="P58" s="50"/>
      <c r="Q58" s="53"/>
      <c r="R58" s="45"/>
    </row>
    <row r="59" spans="1:18">
      <c r="A59" s="23">
        <v>49</v>
      </c>
      <c r="B59" s="26" t="s">
        <v>6</v>
      </c>
      <c r="C59" s="27"/>
      <c r="D59" s="27"/>
      <c r="E59" s="27"/>
      <c r="F59" s="34"/>
      <c r="G59" s="37"/>
      <c r="H59" s="37"/>
      <c r="I59" s="53"/>
      <c r="J59" s="53"/>
      <c r="K59" s="46"/>
      <c r="L59" s="54"/>
      <c r="M59" s="48"/>
      <c r="N59" s="49"/>
      <c r="O59" s="49"/>
      <c r="P59" s="50"/>
      <c r="Q59" s="53"/>
      <c r="R59" s="45"/>
    </row>
    <row r="60" spans="1:18">
      <c r="A60" s="23">
        <v>50</v>
      </c>
      <c r="B60" s="26" t="s">
        <v>6</v>
      </c>
      <c r="C60" s="27"/>
      <c r="D60" s="27"/>
      <c r="E60" s="27"/>
      <c r="F60" s="34"/>
      <c r="G60" s="30"/>
      <c r="H60" s="30"/>
      <c r="I60" s="53"/>
      <c r="J60" s="53"/>
      <c r="K60" s="46"/>
      <c r="L60" s="54"/>
      <c r="M60" s="48"/>
      <c r="N60" s="49"/>
      <c r="O60" s="49"/>
      <c r="P60" s="50"/>
      <c r="Q60" s="53"/>
      <c r="R60" s="45"/>
    </row>
    <row r="62" spans="2:2">
      <c r="B62" s="38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A16" workbookViewId="0">
      <selection activeCell="F11" sqref="F11:I37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80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5" t="s">
        <v>1</v>
      </c>
      <c r="R2" s="56">
        <f>COUNTA(M11:M60)</f>
        <v>26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5"/>
      <c r="R3" s="56"/>
    </row>
    <row r="4" spans="1:18">
      <c r="A4" s="14" t="s">
        <v>2</v>
      </c>
      <c r="B4" s="15"/>
      <c r="C4" s="14" t="s">
        <v>81</v>
      </c>
      <c r="E4" s="16" t="s">
        <v>3</v>
      </c>
      <c r="F4" s="17"/>
      <c r="Q4" s="21" t="s">
        <v>4</v>
      </c>
      <c r="R4" s="57">
        <f>COUNTIF(P11:P60,"победитель")</f>
        <v>0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6">
        <f>COUNTIF(P11:P60,"призер")</f>
        <v>1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6">
        <f>COUNTIF(P11:P60,"участник")</f>
        <v>25</v>
      </c>
    </row>
    <row r="7" spans="1:18">
      <c r="A7" s="14" t="s">
        <v>12</v>
      </c>
      <c r="B7" s="15"/>
      <c r="C7" s="14">
        <v>7</v>
      </c>
      <c r="E7" s="17"/>
      <c r="F7" s="17"/>
      <c r="P7" s="39"/>
      <c r="Q7" s="21" t="s">
        <v>13</v>
      </c>
      <c r="R7" s="58">
        <v>0.45</v>
      </c>
    </row>
    <row r="8" spans="1:18">
      <c r="A8" s="14" t="s">
        <v>14</v>
      </c>
      <c r="B8" s="15"/>
      <c r="C8" s="18">
        <v>45932</v>
      </c>
      <c r="F8" s="17"/>
      <c r="Q8" s="59" t="s">
        <v>15</v>
      </c>
      <c r="R8" s="58">
        <f>(R4+R5)/R2</f>
        <v>0.0384615384615385</v>
      </c>
    </row>
    <row r="9" spans="3:18">
      <c r="C9" s="19" t="s">
        <v>16</v>
      </c>
      <c r="D9" s="19"/>
      <c r="E9" s="20">
        <v>30</v>
      </c>
      <c r="G9" s="21" t="s">
        <v>17</v>
      </c>
      <c r="H9" s="62">
        <f>E9/2</f>
        <v>15</v>
      </c>
      <c r="J9" s="40" t="s">
        <v>18</v>
      </c>
      <c r="K9" s="41">
        <v>30</v>
      </c>
      <c r="L9" s="42" t="str">
        <f>IF(K9*100/E9&gt;=50,"победитель","участник")</f>
        <v>победитель</v>
      </c>
      <c r="P9" s="43">
        <f>R8-45%</f>
        <v>-0.411538461538462</v>
      </c>
      <c r="Q9" s="21" t="s">
        <v>19</v>
      </c>
      <c r="R9" s="60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4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1"/>
      <c r="T10" s="61"/>
      <c r="U10" s="61"/>
    </row>
    <row r="11" s="9" customFormat="1" ht="12.95" customHeight="1" spans="1:18">
      <c r="A11" s="23">
        <v>25</v>
      </c>
      <c r="B11" s="26" t="s">
        <v>6</v>
      </c>
      <c r="C11" s="27" t="s">
        <v>82</v>
      </c>
      <c r="D11" s="27" t="s">
        <v>83</v>
      </c>
      <c r="E11" s="27" t="s">
        <v>84</v>
      </c>
      <c r="F11" s="84"/>
      <c r="G11" s="30"/>
      <c r="H11" s="27"/>
      <c r="I11" s="27"/>
      <c r="J11" s="53" t="s">
        <v>85</v>
      </c>
      <c r="K11" s="46" t="s">
        <v>86</v>
      </c>
      <c r="L11" s="83" t="s">
        <v>87</v>
      </c>
      <c r="M11" s="48">
        <v>17</v>
      </c>
      <c r="N11" s="49">
        <f t="shared" ref="N11:N36" si="0">IF(M11="","",M11/$E$9)</f>
        <v>0.566666666666667</v>
      </c>
      <c r="O11" s="49">
        <f t="shared" ref="O11:O36" si="1">IF(M11="","",M11/$K$9)</f>
        <v>0.566666666666667</v>
      </c>
      <c r="P11" s="50" t="str">
        <f t="shared" ref="P11:P36" si="2">IF(M11="","",IF($K$9=M11,$L$9,IF(M11&gt;=$H$9,"призер","участник")))</f>
        <v>призер</v>
      </c>
      <c r="Q11" s="53" t="s">
        <v>88</v>
      </c>
      <c r="R11" s="45" t="s">
        <v>85</v>
      </c>
    </row>
    <row r="12" s="9" customFormat="1" ht="12.95" customHeight="1" spans="1:18">
      <c r="A12" s="23">
        <v>13</v>
      </c>
      <c r="B12" s="26" t="s">
        <v>6</v>
      </c>
      <c r="C12" s="27" t="s">
        <v>89</v>
      </c>
      <c r="D12" s="27" t="s">
        <v>90</v>
      </c>
      <c r="E12" s="27" t="s">
        <v>91</v>
      </c>
      <c r="F12" s="84"/>
      <c r="G12" s="30"/>
      <c r="H12" s="27"/>
      <c r="I12" s="27"/>
      <c r="J12" s="53" t="s">
        <v>85</v>
      </c>
      <c r="K12" s="46" t="s">
        <v>92</v>
      </c>
      <c r="L12" s="83" t="s">
        <v>93</v>
      </c>
      <c r="M12" s="48">
        <v>12</v>
      </c>
      <c r="N12" s="49">
        <f t="shared" si="0"/>
        <v>0.4</v>
      </c>
      <c r="O12" s="49">
        <f t="shared" si="1"/>
        <v>0.4</v>
      </c>
      <c r="P12" s="50" t="str">
        <f t="shared" si="2"/>
        <v>участник</v>
      </c>
      <c r="Q12" s="53" t="s">
        <v>88</v>
      </c>
      <c r="R12" s="45" t="s">
        <v>85</v>
      </c>
    </row>
    <row r="13" spans="1:18">
      <c r="A13" s="23">
        <v>9</v>
      </c>
      <c r="B13" s="26" t="s">
        <v>6</v>
      </c>
      <c r="C13" s="27" t="s">
        <v>94</v>
      </c>
      <c r="D13" s="27" t="s">
        <v>95</v>
      </c>
      <c r="E13" s="27" t="s">
        <v>96</v>
      </c>
      <c r="F13" s="85"/>
      <c r="G13" s="30"/>
      <c r="H13" s="27"/>
      <c r="I13" s="93"/>
      <c r="J13" s="53" t="s">
        <v>85</v>
      </c>
      <c r="K13" s="46" t="s">
        <v>92</v>
      </c>
      <c r="L13" s="83" t="s">
        <v>97</v>
      </c>
      <c r="M13" s="48">
        <v>11</v>
      </c>
      <c r="N13" s="49">
        <f t="shared" si="0"/>
        <v>0.366666666666667</v>
      </c>
      <c r="O13" s="49">
        <f t="shared" si="1"/>
        <v>0.366666666666667</v>
      </c>
      <c r="P13" s="50" t="str">
        <f t="shared" si="2"/>
        <v>участник</v>
      </c>
      <c r="Q13" s="53" t="s">
        <v>88</v>
      </c>
      <c r="R13" s="45" t="s">
        <v>85</v>
      </c>
    </row>
    <row r="14" spans="1:18">
      <c r="A14" s="23">
        <v>10</v>
      </c>
      <c r="B14" s="26" t="s">
        <v>6</v>
      </c>
      <c r="C14" s="27" t="s">
        <v>98</v>
      </c>
      <c r="D14" s="27" t="s">
        <v>99</v>
      </c>
      <c r="E14" s="27" t="s">
        <v>100</v>
      </c>
      <c r="F14" s="84"/>
      <c r="G14" s="30"/>
      <c r="H14" s="27"/>
      <c r="I14" s="27"/>
      <c r="J14" s="53" t="s">
        <v>85</v>
      </c>
      <c r="K14" s="46" t="s">
        <v>92</v>
      </c>
      <c r="L14" s="83" t="s">
        <v>101</v>
      </c>
      <c r="M14" s="48">
        <v>11</v>
      </c>
      <c r="N14" s="49">
        <f t="shared" si="0"/>
        <v>0.366666666666667</v>
      </c>
      <c r="O14" s="49">
        <f t="shared" si="1"/>
        <v>0.366666666666667</v>
      </c>
      <c r="P14" s="50" t="str">
        <f t="shared" si="2"/>
        <v>участник</v>
      </c>
      <c r="Q14" s="53" t="s">
        <v>88</v>
      </c>
      <c r="R14" s="45" t="s">
        <v>85</v>
      </c>
    </row>
    <row r="15" spans="1:18">
      <c r="A15" s="23">
        <v>11</v>
      </c>
      <c r="B15" s="26" t="s">
        <v>6</v>
      </c>
      <c r="C15" s="27" t="s">
        <v>102</v>
      </c>
      <c r="D15" s="27" t="s">
        <v>103</v>
      </c>
      <c r="E15" s="27" t="s">
        <v>104</v>
      </c>
      <c r="F15" s="86"/>
      <c r="G15" s="30"/>
      <c r="H15" s="27"/>
      <c r="I15" s="27"/>
      <c r="J15" s="53" t="s">
        <v>85</v>
      </c>
      <c r="K15" s="46" t="s">
        <v>92</v>
      </c>
      <c r="L15" s="83" t="s">
        <v>105</v>
      </c>
      <c r="M15" s="48">
        <v>11</v>
      </c>
      <c r="N15" s="49">
        <f t="shared" si="0"/>
        <v>0.366666666666667</v>
      </c>
      <c r="O15" s="49">
        <f t="shared" si="1"/>
        <v>0.366666666666667</v>
      </c>
      <c r="P15" s="50" t="str">
        <f t="shared" si="2"/>
        <v>участник</v>
      </c>
      <c r="Q15" s="53" t="s">
        <v>88</v>
      </c>
      <c r="R15" s="45" t="s">
        <v>85</v>
      </c>
    </row>
    <row r="16" spans="1:18">
      <c r="A16" s="23">
        <v>24</v>
      </c>
      <c r="B16" s="26" t="s">
        <v>6</v>
      </c>
      <c r="C16" s="27" t="s">
        <v>106</v>
      </c>
      <c r="D16" s="27" t="s">
        <v>107</v>
      </c>
      <c r="E16" s="27" t="s">
        <v>108</v>
      </c>
      <c r="F16" s="84"/>
      <c r="G16" s="30"/>
      <c r="H16" s="27"/>
      <c r="I16" s="27"/>
      <c r="J16" s="53" t="s">
        <v>85</v>
      </c>
      <c r="K16" s="46" t="s">
        <v>86</v>
      </c>
      <c r="L16" s="83" t="s">
        <v>109</v>
      </c>
      <c r="M16" s="48">
        <v>10</v>
      </c>
      <c r="N16" s="49">
        <f t="shared" si="0"/>
        <v>0.333333333333333</v>
      </c>
      <c r="O16" s="49">
        <f t="shared" si="1"/>
        <v>0.333333333333333</v>
      </c>
      <c r="P16" s="50" t="str">
        <f t="shared" si="2"/>
        <v>участник</v>
      </c>
      <c r="Q16" s="53" t="s">
        <v>88</v>
      </c>
      <c r="R16" s="45" t="s">
        <v>85</v>
      </c>
    </row>
    <row r="17" spans="1:18">
      <c r="A17" s="23">
        <v>1</v>
      </c>
      <c r="B17" s="26" t="s">
        <v>6</v>
      </c>
      <c r="C17" s="80" t="s">
        <v>110</v>
      </c>
      <c r="D17" s="80" t="s">
        <v>111</v>
      </c>
      <c r="E17" s="80" t="s">
        <v>112</v>
      </c>
      <c r="F17" s="87"/>
      <c r="G17" s="30"/>
      <c r="H17" s="53"/>
      <c r="I17" s="53"/>
      <c r="J17" s="53" t="s">
        <v>85</v>
      </c>
      <c r="K17" s="46" t="s">
        <v>113</v>
      </c>
      <c r="L17" s="15" t="s">
        <v>114</v>
      </c>
      <c r="M17" s="48">
        <v>9</v>
      </c>
      <c r="N17" s="49">
        <f t="shared" si="0"/>
        <v>0.3</v>
      </c>
      <c r="O17" s="49">
        <f t="shared" si="1"/>
        <v>0.3</v>
      </c>
      <c r="P17" s="50" t="str">
        <f t="shared" si="2"/>
        <v>участник</v>
      </c>
      <c r="Q17" s="53" t="s">
        <v>115</v>
      </c>
      <c r="R17" s="45" t="s">
        <v>85</v>
      </c>
    </row>
    <row r="18" spans="1:18">
      <c r="A18" s="23">
        <v>21</v>
      </c>
      <c r="B18" s="26" t="s">
        <v>6</v>
      </c>
      <c r="C18" s="27" t="s">
        <v>116</v>
      </c>
      <c r="D18" s="27" t="s">
        <v>117</v>
      </c>
      <c r="E18" s="27" t="s">
        <v>118</v>
      </c>
      <c r="F18" s="84"/>
      <c r="G18" s="30"/>
      <c r="H18" s="27"/>
      <c r="I18" s="27"/>
      <c r="J18" s="53" t="s">
        <v>85</v>
      </c>
      <c r="K18" s="46" t="s">
        <v>86</v>
      </c>
      <c r="L18" s="83" t="s">
        <v>119</v>
      </c>
      <c r="M18" s="48">
        <v>9</v>
      </c>
      <c r="N18" s="49">
        <f t="shared" si="0"/>
        <v>0.3</v>
      </c>
      <c r="O18" s="49">
        <f t="shared" si="1"/>
        <v>0.3</v>
      </c>
      <c r="P18" s="50" t="str">
        <f t="shared" si="2"/>
        <v>участник</v>
      </c>
      <c r="Q18" s="53" t="s">
        <v>88</v>
      </c>
      <c r="R18" s="45" t="s">
        <v>85</v>
      </c>
    </row>
    <row r="19" spans="1:18">
      <c r="A19" s="23">
        <v>2</v>
      </c>
      <c r="B19" s="26" t="s">
        <v>6</v>
      </c>
      <c r="C19" s="80" t="s">
        <v>120</v>
      </c>
      <c r="D19" s="80" t="s">
        <v>121</v>
      </c>
      <c r="E19" s="80" t="s">
        <v>122</v>
      </c>
      <c r="F19" s="87"/>
      <c r="G19" s="30"/>
      <c r="H19" s="53"/>
      <c r="I19" s="53"/>
      <c r="J19" s="53" t="s">
        <v>85</v>
      </c>
      <c r="K19" s="46" t="s">
        <v>113</v>
      </c>
      <c r="L19" s="26" t="s">
        <v>123</v>
      </c>
      <c r="M19" s="48">
        <v>8</v>
      </c>
      <c r="N19" s="49">
        <f t="shared" si="0"/>
        <v>0.266666666666667</v>
      </c>
      <c r="O19" s="49">
        <f t="shared" si="1"/>
        <v>0.266666666666667</v>
      </c>
      <c r="P19" s="50" t="str">
        <f t="shared" si="2"/>
        <v>участник</v>
      </c>
      <c r="Q19" s="53" t="s">
        <v>115</v>
      </c>
      <c r="R19" s="45" t="s">
        <v>85</v>
      </c>
    </row>
    <row r="20" spans="1:18">
      <c r="A20" s="23">
        <v>15</v>
      </c>
      <c r="B20" s="26" t="s">
        <v>6</v>
      </c>
      <c r="C20" s="27" t="s">
        <v>124</v>
      </c>
      <c r="D20" s="27" t="s">
        <v>125</v>
      </c>
      <c r="E20" s="27" t="s">
        <v>126</v>
      </c>
      <c r="F20" s="84"/>
      <c r="G20" s="30"/>
      <c r="H20" s="27"/>
      <c r="I20" s="27"/>
      <c r="J20" s="53" t="s">
        <v>85</v>
      </c>
      <c r="K20" s="46" t="s">
        <v>92</v>
      </c>
      <c r="L20" s="26" t="s">
        <v>127</v>
      </c>
      <c r="M20" s="48">
        <v>8</v>
      </c>
      <c r="N20" s="49">
        <f t="shared" si="0"/>
        <v>0.266666666666667</v>
      </c>
      <c r="O20" s="49">
        <f t="shared" si="1"/>
        <v>0.266666666666667</v>
      </c>
      <c r="P20" s="50" t="str">
        <f t="shared" si="2"/>
        <v>участник</v>
      </c>
      <c r="Q20" s="53" t="s">
        <v>88</v>
      </c>
      <c r="R20" s="45" t="s">
        <v>85</v>
      </c>
    </row>
    <row r="21" spans="1:18">
      <c r="A21" s="23">
        <v>8</v>
      </c>
      <c r="B21" s="26" t="s">
        <v>6</v>
      </c>
      <c r="C21" s="80" t="s">
        <v>128</v>
      </c>
      <c r="D21" s="80" t="s">
        <v>129</v>
      </c>
      <c r="E21" s="80" t="s">
        <v>130</v>
      </c>
      <c r="F21" s="87"/>
      <c r="G21" s="30"/>
      <c r="H21" s="53"/>
      <c r="I21" s="53"/>
      <c r="J21" s="53" t="s">
        <v>85</v>
      </c>
      <c r="K21" s="46" t="s">
        <v>131</v>
      </c>
      <c r="L21" s="26" t="s">
        <v>132</v>
      </c>
      <c r="M21" s="48">
        <v>6</v>
      </c>
      <c r="N21" s="49">
        <f t="shared" si="0"/>
        <v>0.2</v>
      </c>
      <c r="O21" s="49">
        <f t="shared" si="1"/>
        <v>0.2</v>
      </c>
      <c r="P21" s="50" t="str">
        <f t="shared" si="2"/>
        <v>участник</v>
      </c>
      <c r="Q21" s="53" t="s">
        <v>115</v>
      </c>
      <c r="R21" s="45" t="s">
        <v>85</v>
      </c>
    </row>
    <row r="22" spans="1:18">
      <c r="A22" s="23">
        <v>17</v>
      </c>
      <c r="B22" s="26" t="s">
        <v>6</v>
      </c>
      <c r="C22" s="27" t="s">
        <v>133</v>
      </c>
      <c r="D22" s="27" t="s">
        <v>134</v>
      </c>
      <c r="E22" s="27" t="s">
        <v>65</v>
      </c>
      <c r="F22" s="84"/>
      <c r="G22" s="30"/>
      <c r="H22" s="27"/>
      <c r="I22" s="27"/>
      <c r="J22" s="53" t="s">
        <v>85</v>
      </c>
      <c r="K22" s="46" t="s">
        <v>86</v>
      </c>
      <c r="L22" s="26" t="s">
        <v>135</v>
      </c>
      <c r="M22" s="48">
        <v>6</v>
      </c>
      <c r="N22" s="49">
        <f t="shared" si="0"/>
        <v>0.2</v>
      </c>
      <c r="O22" s="49">
        <f t="shared" si="1"/>
        <v>0.2</v>
      </c>
      <c r="P22" s="50" t="str">
        <f t="shared" si="2"/>
        <v>участник</v>
      </c>
      <c r="Q22" s="53" t="s">
        <v>88</v>
      </c>
      <c r="R22" s="45" t="s">
        <v>85</v>
      </c>
    </row>
    <row r="23" spans="1:18">
      <c r="A23" s="23">
        <v>14</v>
      </c>
      <c r="B23" s="26" t="s">
        <v>6</v>
      </c>
      <c r="C23" s="27" t="s">
        <v>136</v>
      </c>
      <c r="D23" s="27" t="s">
        <v>137</v>
      </c>
      <c r="E23" s="27" t="s">
        <v>71</v>
      </c>
      <c r="F23" s="84"/>
      <c r="G23" s="30"/>
      <c r="H23" s="27"/>
      <c r="I23" s="27"/>
      <c r="J23" s="53" t="s">
        <v>85</v>
      </c>
      <c r="K23" s="46" t="s">
        <v>92</v>
      </c>
      <c r="L23" s="26" t="s">
        <v>138</v>
      </c>
      <c r="M23" s="48">
        <v>5</v>
      </c>
      <c r="N23" s="49">
        <f t="shared" si="0"/>
        <v>0.166666666666667</v>
      </c>
      <c r="O23" s="49">
        <f t="shared" si="1"/>
        <v>0.166666666666667</v>
      </c>
      <c r="P23" s="50" t="str">
        <f t="shared" si="2"/>
        <v>участник</v>
      </c>
      <c r="Q23" s="53" t="s">
        <v>88</v>
      </c>
      <c r="R23" s="45" t="s">
        <v>85</v>
      </c>
    </row>
    <row r="24" spans="1:18">
      <c r="A24" s="23">
        <v>22</v>
      </c>
      <c r="B24" s="26" t="s">
        <v>6</v>
      </c>
      <c r="C24" s="27" t="s">
        <v>139</v>
      </c>
      <c r="D24" s="27" t="s">
        <v>140</v>
      </c>
      <c r="E24" s="27" t="s">
        <v>141</v>
      </c>
      <c r="F24" s="84"/>
      <c r="G24" s="30"/>
      <c r="H24" s="27"/>
      <c r="I24" s="27"/>
      <c r="J24" s="53" t="s">
        <v>85</v>
      </c>
      <c r="K24" s="46" t="s">
        <v>86</v>
      </c>
      <c r="L24" s="26" t="s">
        <v>142</v>
      </c>
      <c r="M24" s="48">
        <v>5</v>
      </c>
      <c r="N24" s="49">
        <f t="shared" si="0"/>
        <v>0.166666666666667</v>
      </c>
      <c r="O24" s="49">
        <f t="shared" si="1"/>
        <v>0.166666666666667</v>
      </c>
      <c r="P24" s="50" t="str">
        <f t="shared" si="2"/>
        <v>участник</v>
      </c>
      <c r="Q24" s="53" t="s">
        <v>88</v>
      </c>
      <c r="R24" s="45" t="s">
        <v>85</v>
      </c>
    </row>
    <row r="25" spans="1:18">
      <c r="A25" s="23">
        <v>16</v>
      </c>
      <c r="B25" s="26" t="s">
        <v>6</v>
      </c>
      <c r="C25" s="27" t="s">
        <v>143</v>
      </c>
      <c r="D25" s="27" t="s">
        <v>144</v>
      </c>
      <c r="E25" s="27" t="s">
        <v>71</v>
      </c>
      <c r="F25" s="84"/>
      <c r="G25" s="30"/>
      <c r="H25" s="27"/>
      <c r="I25" s="27"/>
      <c r="J25" s="53" t="s">
        <v>85</v>
      </c>
      <c r="K25" s="46" t="s">
        <v>86</v>
      </c>
      <c r="L25" s="26" t="s">
        <v>145</v>
      </c>
      <c r="M25" s="48">
        <v>3</v>
      </c>
      <c r="N25" s="49">
        <f t="shared" si="0"/>
        <v>0.1</v>
      </c>
      <c r="O25" s="49">
        <f t="shared" si="1"/>
        <v>0.1</v>
      </c>
      <c r="P25" s="50" t="str">
        <f t="shared" si="2"/>
        <v>участник</v>
      </c>
      <c r="Q25" s="53" t="s">
        <v>88</v>
      </c>
      <c r="R25" s="45" t="s">
        <v>85</v>
      </c>
    </row>
    <row r="26" spans="1:18">
      <c r="A26" s="23">
        <v>18</v>
      </c>
      <c r="B26" s="26" t="s">
        <v>6</v>
      </c>
      <c r="C26" s="27" t="s">
        <v>146</v>
      </c>
      <c r="D26" s="33" t="s">
        <v>147</v>
      </c>
      <c r="E26" s="33" t="s">
        <v>148</v>
      </c>
      <c r="F26" s="84"/>
      <c r="G26" s="30"/>
      <c r="H26" s="27"/>
      <c r="I26" s="27"/>
      <c r="J26" s="53" t="s">
        <v>85</v>
      </c>
      <c r="K26" s="46" t="s">
        <v>86</v>
      </c>
      <c r="L26" s="26" t="s">
        <v>149</v>
      </c>
      <c r="M26" s="48">
        <v>3</v>
      </c>
      <c r="N26" s="49">
        <f t="shared" si="0"/>
        <v>0.1</v>
      </c>
      <c r="O26" s="49">
        <f t="shared" si="1"/>
        <v>0.1</v>
      </c>
      <c r="P26" s="50" t="str">
        <f t="shared" si="2"/>
        <v>участник</v>
      </c>
      <c r="Q26" s="53" t="s">
        <v>88</v>
      </c>
      <c r="R26" s="45" t="s">
        <v>85</v>
      </c>
    </row>
    <row r="27" spans="1:18">
      <c r="A27" s="23">
        <v>19</v>
      </c>
      <c r="B27" s="26" t="s">
        <v>6</v>
      </c>
      <c r="C27" s="27" t="s">
        <v>150</v>
      </c>
      <c r="D27" s="33" t="s">
        <v>151</v>
      </c>
      <c r="E27" s="27" t="s">
        <v>152</v>
      </c>
      <c r="F27" s="84"/>
      <c r="G27" s="30"/>
      <c r="H27" s="27"/>
      <c r="I27" s="27"/>
      <c r="J27" s="53" t="s">
        <v>85</v>
      </c>
      <c r="K27" s="46" t="s">
        <v>86</v>
      </c>
      <c r="L27" s="26" t="s">
        <v>153</v>
      </c>
      <c r="M27" s="48">
        <v>3</v>
      </c>
      <c r="N27" s="49">
        <f t="shared" si="0"/>
        <v>0.1</v>
      </c>
      <c r="O27" s="49">
        <f t="shared" si="1"/>
        <v>0.1</v>
      </c>
      <c r="P27" s="50" t="str">
        <f t="shared" si="2"/>
        <v>участник</v>
      </c>
      <c r="Q27" s="53" t="s">
        <v>88</v>
      </c>
      <c r="R27" s="45" t="s">
        <v>85</v>
      </c>
    </row>
    <row r="28" spans="1:18">
      <c r="A28" s="23">
        <v>20</v>
      </c>
      <c r="B28" s="26" t="s">
        <v>6</v>
      </c>
      <c r="C28" s="27" t="s">
        <v>154</v>
      </c>
      <c r="D28" s="33" t="s">
        <v>155</v>
      </c>
      <c r="E28" s="33" t="s">
        <v>156</v>
      </c>
      <c r="F28" s="84"/>
      <c r="G28" s="30"/>
      <c r="H28" s="27"/>
      <c r="I28" s="27"/>
      <c r="J28" s="53" t="s">
        <v>85</v>
      </c>
      <c r="K28" s="46" t="s">
        <v>86</v>
      </c>
      <c r="L28" s="26" t="s">
        <v>157</v>
      </c>
      <c r="M28" s="48">
        <v>3</v>
      </c>
      <c r="N28" s="49">
        <f t="shared" si="0"/>
        <v>0.1</v>
      </c>
      <c r="O28" s="49">
        <f t="shared" si="1"/>
        <v>0.1</v>
      </c>
      <c r="P28" s="50" t="str">
        <f t="shared" si="2"/>
        <v>участник</v>
      </c>
      <c r="Q28" s="53" t="s">
        <v>88</v>
      </c>
      <c r="R28" s="45" t="s">
        <v>85</v>
      </c>
    </row>
    <row r="29" spans="1:18">
      <c r="A29" s="23">
        <v>3</v>
      </c>
      <c r="B29" s="26" t="s">
        <v>6</v>
      </c>
      <c r="C29" s="80" t="s">
        <v>158</v>
      </c>
      <c r="D29" s="80" t="s">
        <v>159</v>
      </c>
      <c r="E29" s="80" t="s">
        <v>160</v>
      </c>
      <c r="F29" s="87"/>
      <c r="G29" s="30"/>
      <c r="H29" s="53"/>
      <c r="I29" s="53"/>
      <c r="J29" s="53" t="s">
        <v>85</v>
      </c>
      <c r="K29" s="52" t="s">
        <v>131</v>
      </c>
      <c r="L29" s="26" t="s">
        <v>161</v>
      </c>
      <c r="M29" s="48">
        <v>2</v>
      </c>
      <c r="N29" s="49">
        <f t="shared" si="0"/>
        <v>0.0666666666666667</v>
      </c>
      <c r="O29" s="49">
        <f t="shared" si="1"/>
        <v>0.0666666666666667</v>
      </c>
      <c r="P29" s="50" t="str">
        <f t="shared" si="2"/>
        <v>участник</v>
      </c>
      <c r="Q29" s="53" t="s">
        <v>115</v>
      </c>
      <c r="R29" s="45" t="s">
        <v>85</v>
      </c>
    </row>
    <row r="30" spans="1:18">
      <c r="A30" s="23">
        <v>5</v>
      </c>
      <c r="B30" s="26" t="s">
        <v>6</v>
      </c>
      <c r="C30" s="80" t="s">
        <v>162</v>
      </c>
      <c r="D30" s="80" t="s">
        <v>163</v>
      </c>
      <c r="E30" s="80" t="s">
        <v>164</v>
      </c>
      <c r="F30" s="87"/>
      <c r="G30" s="30"/>
      <c r="H30" s="53"/>
      <c r="I30" s="53"/>
      <c r="J30" s="53" t="s">
        <v>85</v>
      </c>
      <c r="K30" s="52" t="s">
        <v>131</v>
      </c>
      <c r="L30" s="26" t="s">
        <v>165</v>
      </c>
      <c r="M30" s="48">
        <v>2</v>
      </c>
      <c r="N30" s="49">
        <f t="shared" si="0"/>
        <v>0.0666666666666667</v>
      </c>
      <c r="O30" s="49">
        <f t="shared" si="1"/>
        <v>0.0666666666666667</v>
      </c>
      <c r="P30" s="50" t="str">
        <f t="shared" si="2"/>
        <v>участник</v>
      </c>
      <c r="Q30" s="53" t="s">
        <v>115</v>
      </c>
      <c r="R30" s="45" t="s">
        <v>85</v>
      </c>
    </row>
    <row r="31" spans="1:18">
      <c r="A31" s="23">
        <v>7</v>
      </c>
      <c r="B31" s="26" t="s">
        <v>6</v>
      </c>
      <c r="C31" s="80" t="s">
        <v>166</v>
      </c>
      <c r="D31" s="80" t="s">
        <v>163</v>
      </c>
      <c r="E31" s="80" t="s">
        <v>167</v>
      </c>
      <c r="F31" s="87"/>
      <c r="G31" s="30"/>
      <c r="H31" s="53"/>
      <c r="I31" s="53"/>
      <c r="J31" s="53" t="s">
        <v>85</v>
      </c>
      <c r="K31" s="52" t="s">
        <v>131</v>
      </c>
      <c r="L31" s="26" t="s">
        <v>168</v>
      </c>
      <c r="M31" s="48">
        <v>2</v>
      </c>
      <c r="N31" s="49">
        <f t="shared" si="0"/>
        <v>0.0666666666666667</v>
      </c>
      <c r="O31" s="49">
        <f t="shared" si="1"/>
        <v>0.0666666666666667</v>
      </c>
      <c r="P31" s="50" t="str">
        <f t="shared" si="2"/>
        <v>участник</v>
      </c>
      <c r="Q31" s="53" t="s">
        <v>115</v>
      </c>
      <c r="R31" s="45" t="s">
        <v>85</v>
      </c>
    </row>
    <row r="32" spans="1:18">
      <c r="A32" s="23">
        <v>23</v>
      </c>
      <c r="B32" s="26" t="s">
        <v>6</v>
      </c>
      <c r="C32" s="27" t="s">
        <v>169</v>
      </c>
      <c r="D32" s="27" t="s">
        <v>170</v>
      </c>
      <c r="E32" s="27" t="s">
        <v>171</v>
      </c>
      <c r="F32" s="84"/>
      <c r="G32" s="30"/>
      <c r="H32" s="27"/>
      <c r="I32" s="27"/>
      <c r="J32" s="53" t="s">
        <v>85</v>
      </c>
      <c r="K32" s="46" t="s">
        <v>86</v>
      </c>
      <c r="L32" s="26" t="s">
        <v>172</v>
      </c>
      <c r="M32" s="48">
        <v>2</v>
      </c>
      <c r="N32" s="49">
        <f t="shared" si="0"/>
        <v>0.0666666666666667</v>
      </c>
      <c r="O32" s="49">
        <f t="shared" si="1"/>
        <v>0.0666666666666667</v>
      </c>
      <c r="P32" s="50" t="str">
        <f t="shared" si="2"/>
        <v>участник</v>
      </c>
      <c r="Q32" s="53" t="s">
        <v>88</v>
      </c>
      <c r="R32" s="45" t="s">
        <v>85</v>
      </c>
    </row>
    <row r="33" spans="1:18">
      <c r="A33" s="23">
        <v>26</v>
      </c>
      <c r="B33" s="26" t="s">
        <v>6</v>
      </c>
      <c r="C33" s="27" t="s">
        <v>173</v>
      </c>
      <c r="D33" s="27" t="s">
        <v>174</v>
      </c>
      <c r="E33" s="27" t="s">
        <v>175</v>
      </c>
      <c r="F33" s="84"/>
      <c r="G33" s="30"/>
      <c r="H33" s="27"/>
      <c r="I33" s="27"/>
      <c r="J33" s="53" t="s">
        <v>85</v>
      </c>
      <c r="K33" s="46" t="s">
        <v>86</v>
      </c>
      <c r="L33" s="26" t="s">
        <v>176</v>
      </c>
      <c r="M33" s="48">
        <v>2</v>
      </c>
      <c r="N33" s="49">
        <f t="shared" si="0"/>
        <v>0.0666666666666667</v>
      </c>
      <c r="O33" s="49">
        <f t="shared" si="1"/>
        <v>0.0666666666666667</v>
      </c>
      <c r="P33" s="50" t="str">
        <f t="shared" si="2"/>
        <v>участник</v>
      </c>
      <c r="Q33" s="53" t="s">
        <v>88</v>
      </c>
      <c r="R33" s="45" t="s">
        <v>85</v>
      </c>
    </row>
    <row r="34" spans="1:18">
      <c r="A34" s="23">
        <v>4</v>
      </c>
      <c r="B34" s="26" t="s">
        <v>6</v>
      </c>
      <c r="C34" s="80" t="s">
        <v>177</v>
      </c>
      <c r="D34" s="80" t="s">
        <v>178</v>
      </c>
      <c r="E34" s="80" t="s">
        <v>179</v>
      </c>
      <c r="F34" s="87"/>
      <c r="G34" s="30"/>
      <c r="H34" s="53"/>
      <c r="I34" s="53"/>
      <c r="J34" s="53" t="s">
        <v>85</v>
      </c>
      <c r="K34" s="46" t="s">
        <v>131</v>
      </c>
      <c r="L34" s="26" t="s">
        <v>180</v>
      </c>
      <c r="M34" s="48">
        <v>1</v>
      </c>
      <c r="N34" s="49">
        <f t="shared" si="0"/>
        <v>0.0333333333333333</v>
      </c>
      <c r="O34" s="49">
        <f t="shared" si="1"/>
        <v>0.0333333333333333</v>
      </c>
      <c r="P34" s="50" t="str">
        <f t="shared" si="2"/>
        <v>участник</v>
      </c>
      <c r="Q34" s="53" t="s">
        <v>115</v>
      </c>
      <c r="R34" s="45" t="s">
        <v>85</v>
      </c>
    </row>
    <row r="35" spans="1:18">
      <c r="A35" s="23">
        <v>6</v>
      </c>
      <c r="B35" s="26" t="s">
        <v>6</v>
      </c>
      <c r="C35" s="80" t="s">
        <v>181</v>
      </c>
      <c r="D35" s="80" t="s">
        <v>182</v>
      </c>
      <c r="E35" s="80" t="s">
        <v>183</v>
      </c>
      <c r="F35" s="87"/>
      <c r="G35" s="30"/>
      <c r="H35" s="53"/>
      <c r="I35" s="53"/>
      <c r="J35" s="53" t="s">
        <v>85</v>
      </c>
      <c r="K35" s="46" t="s">
        <v>131</v>
      </c>
      <c r="L35" s="26" t="s">
        <v>184</v>
      </c>
      <c r="M35" s="48">
        <v>1</v>
      </c>
      <c r="N35" s="49">
        <f t="shared" si="0"/>
        <v>0.0333333333333333</v>
      </c>
      <c r="O35" s="49">
        <f t="shared" si="1"/>
        <v>0.0333333333333333</v>
      </c>
      <c r="P35" s="50" t="str">
        <f t="shared" si="2"/>
        <v>участник</v>
      </c>
      <c r="Q35" s="53" t="s">
        <v>115</v>
      </c>
      <c r="R35" s="45" t="s">
        <v>85</v>
      </c>
    </row>
    <row r="36" spans="1:18">
      <c r="A36" s="23">
        <v>12</v>
      </c>
      <c r="B36" s="26" t="s">
        <v>6</v>
      </c>
      <c r="C36" s="88" t="s">
        <v>185</v>
      </c>
      <c r="D36" s="88" t="s">
        <v>186</v>
      </c>
      <c r="E36" s="88" t="s">
        <v>152</v>
      </c>
      <c r="F36" s="89"/>
      <c r="G36" s="70"/>
      <c r="H36" s="88"/>
      <c r="I36" s="88"/>
      <c r="J36" s="74" t="s">
        <v>85</v>
      </c>
      <c r="K36" s="75" t="s">
        <v>92</v>
      </c>
      <c r="L36" s="94" t="s">
        <v>187</v>
      </c>
      <c r="M36" s="77">
        <v>1</v>
      </c>
      <c r="N36" s="95">
        <f t="shared" si="0"/>
        <v>0.0333333333333333</v>
      </c>
      <c r="O36" s="95">
        <f t="shared" si="1"/>
        <v>0.0333333333333333</v>
      </c>
      <c r="P36" s="50" t="str">
        <f t="shared" si="2"/>
        <v>участник</v>
      </c>
      <c r="Q36" s="74" t="s">
        <v>88</v>
      </c>
      <c r="R36" s="78" t="s">
        <v>85</v>
      </c>
    </row>
    <row r="37" spans="1:20">
      <c r="A37" s="23">
        <v>27</v>
      </c>
      <c r="B37" s="26" t="s">
        <v>6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</row>
    <row r="38" spans="1:20">
      <c r="A38" s="23">
        <v>28</v>
      </c>
      <c r="B38" s="26" t="s">
        <v>6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</row>
    <row r="39" spans="1:20">
      <c r="A39" s="23">
        <v>29</v>
      </c>
      <c r="B39" s="26" t="s">
        <v>6</v>
      </c>
      <c r="C39" s="27"/>
      <c r="D39" s="27"/>
      <c r="E39" s="27"/>
      <c r="F39" s="34"/>
      <c r="G39" s="30"/>
      <c r="H39" s="30"/>
      <c r="I39" s="53"/>
      <c r="J39" s="53"/>
      <c r="K39" s="46"/>
      <c r="L39" s="54"/>
      <c r="M39" s="48"/>
      <c r="N39" s="49" t="str">
        <f>IF(M39="","",M39/$E$9)</f>
        <v/>
      </c>
      <c r="O39" s="49" t="str">
        <f>IF(M39="","",M39/$K$9)</f>
        <v/>
      </c>
      <c r="P39" s="50" t="str">
        <f t="shared" ref="P27:P60" si="3">IF(M39="","",IF($K$9=M39,$L$9,IF(M39&gt;=$H$9,"призер","участник")))</f>
        <v/>
      </c>
      <c r="Q39" s="53"/>
      <c r="R39" s="45"/>
      <c r="S39" s="71"/>
      <c r="T39" s="71"/>
    </row>
    <row r="40" spans="1:20">
      <c r="A40" s="23">
        <v>30</v>
      </c>
      <c r="B40" s="26" t="s">
        <v>6</v>
      </c>
      <c r="C40" s="27"/>
      <c r="D40" s="27"/>
      <c r="E40" s="27"/>
      <c r="F40" s="34"/>
      <c r="G40" s="30"/>
      <c r="H40" s="30"/>
      <c r="I40" s="53"/>
      <c r="J40" s="53"/>
      <c r="K40" s="46"/>
      <c r="L40" s="54"/>
      <c r="M40" s="48"/>
      <c r="N40" s="49" t="str">
        <f>IF(M40="","",M40/$E$9)</f>
        <v/>
      </c>
      <c r="O40" s="49" t="str">
        <f>IF(M40="","",M40/$K$9)</f>
        <v/>
      </c>
      <c r="P40" s="50" t="str">
        <f t="shared" si="3"/>
        <v/>
      </c>
      <c r="Q40" s="53"/>
      <c r="R40" s="45"/>
      <c r="S40" s="71"/>
      <c r="T40" s="71"/>
    </row>
    <row r="41" spans="1:18">
      <c r="A41" s="23">
        <v>31</v>
      </c>
      <c r="B41" s="26" t="s">
        <v>6</v>
      </c>
      <c r="C41" s="90"/>
      <c r="D41" s="90"/>
      <c r="E41" s="90"/>
      <c r="F41" s="91"/>
      <c r="G41" s="92"/>
      <c r="H41" s="92"/>
      <c r="I41" s="96"/>
      <c r="J41" s="96"/>
      <c r="K41" s="97"/>
      <c r="L41" s="98"/>
      <c r="M41" s="99"/>
      <c r="N41" s="100" t="str">
        <f>IF(M41="","",M41/$E$9)</f>
        <v/>
      </c>
      <c r="O41" s="100" t="str">
        <f>IF(M41="","",M41/$K$9)</f>
        <v/>
      </c>
      <c r="P41" s="101" t="str">
        <f t="shared" si="3"/>
        <v/>
      </c>
      <c r="Q41" s="96"/>
      <c r="R41" s="102"/>
    </row>
    <row r="42" spans="1:18">
      <c r="A42" s="23">
        <v>32</v>
      </c>
      <c r="B42" s="26" t="s">
        <v>6</v>
      </c>
      <c r="C42" s="27"/>
      <c r="D42" s="27"/>
      <c r="E42" s="27"/>
      <c r="F42" s="34"/>
      <c r="G42" s="30"/>
      <c r="H42" s="30"/>
      <c r="I42" s="53"/>
      <c r="J42" s="53"/>
      <c r="K42" s="46"/>
      <c r="L42" s="54"/>
      <c r="M42" s="48"/>
      <c r="N42" s="49" t="str">
        <f>IF(M42="","",M42/$E$9)</f>
        <v/>
      </c>
      <c r="O42" s="49" t="str">
        <f>IF(M42="","",M42/$K$9)</f>
        <v/>
      </c>
      <c r="P42" s="50" t="str">
        <f t="shared" si="3"/>
        <v/>
      </c>
      <c r="Q42" s="53"/>
      <c r="R42" s="45"/>
    </row>
    <row r="43" spans="1:18">
      <c r="A43" s="23">
        <v>33</v>
      </c>
      <c r="B43" s="26" t="s">
        <v>6</v>
      </c>
      <c r="C43" s="27"/>
      <c r="D43" s="27"/>
      <c r="E43" s="27"/>
      <c r="F43" s="34"/>
      <c r="G43" s="37"/>
      <c r="H43" s="37"/>
      <c r="I43" s="53"/>
      <c r="J43" s="53"/>
      <c r="K43" s="46"/>
      <c r="L43" s="54"/>
      <c r="M43" s="48"/>
      <c r="N43" s="49" t="str">
        <f t="shared" ref="N43:N60" si="4">IF(M43="","",M43/$E$9)</f>
        <v/>
      </c>
      <c r="O43" s="49" t="str">
        <f t="shared" ref="O43:O60" si="5">IF(M43="","",M43/$K$9)</f>
        <v/>
      </c>
      <c r="P43" s="50" t="str">
        <f t="shared" si="3"/>
        <v/>
      </c>
      <c r="Q43" s="53"/>
      <c r="R43" s="45"/>
    </row>
    <row r="44" spans="1:18">
      <c r="A44" s="23">
        <v>34</v>
      </c>
      <c r="B44" s="26" t="s">
        <v>6</v>
      </c>
      <c r="C44" s="27"/>
      <c r="D44" s="27"/>
      <c r="E44" s="27"/>
      <c r="F44" s="34"/>
      <c r="G44" s="30"/>
      <c r="H44" s="30"/>
      <c r="I44" s="53"/>
      <c r="J44" s="53"/>
      <c r="K44" s="46"/>
      <c r="L44" s="54"/>
      <c r="M44" s="48"/>
      <c r="N44" s="49" t="str">
        <f t="shared" si="4"/>
        <v/>
      </c>
      <c r="O44" s="49" t="str">
        <f t="shared" si="5"/>
        <v/>
      </c>
      <c r="P44" s="50" t="str">
        <f t="shared" si="3"/>
        <v/>
      </c>
      <c r="Q44" s="53"/>
      <c r="R44" s="45"/>
    </row>
    <row r="45" spans="1:18">
      <c r="A45" s="23">
        <v>35</v>
      </c>
      <c r="B45" s="26" t="s">
        <v>6</v>
      </c>
      <c r="C45" s="27"/>
      <c r="D45" s="27"/>
      <c r="E45" s="27"/>
      <c r="F45" s="34"/>
      <c r="G45" s="37"/>
      <c r="H45" s="37"/>
      <c r="I45" s="53"/>
      <c r="J45" s="53"/>
      <c r="K45" s="46"/>
      <c r="L45" s="54"/>
      <c r="M45" s="48"/>
      <c r="N45" s="49" t="str">
        <f t="shared" si="4"/>
        <v/>
      </c>
      <c r="O45" s="49" t="str">
        <f t="shared" si="5"/>
        <v/>
      </c>
      <c r="P45" s="50" t="str">
        <f t="shared" si="3"/>
        <v/>
      </c>
      <c r="Q45" s="53"/>
      <c r="R45" s="45"/>
    </row>
    <row r="46" spans="1:18">
      <c r="A46" s="23">
        <v>36</v>
      </c>
      <c r="B46" s="26" t="s">
        <v>6</v>
      </c>
      <c r="C46" s="27"/>
      <c r="D46" s="27"/>
      <c r="E46" s="27"/>
      <c r="F46" s="34"/>
      <c r="G46" s="30"/>
      <c r="H46" s="30"/>
      <c r="I46" s="53"/>
      <c r="J46" s="53"/>
      <c r="K46" s="46"/>
      <c r="L46" s="54"/>
      <c r="M46" s="48"/>
      <c r="N46" s="49" t="str">
        <f t="shared" si="4"/>
        <v/>
      </c>
      <c r="O46" s="49" t="str">
        <f t="shared" si="5"/>
        <v/>
      </c>
      <c r="P46" s="50" t="str">
        <f t="shared" si="3"/>
        <v/>
      </c>
      <c r="Q46" s="53"/>
      <c r="R46" s="45"/>
    </row>
    <row r="47" spans="1:18">
      <c r="A47" s="23">
        <v>37</v>
      </c>
      <c r="B47" s="26" t="s">
        <v>6</v>
      </c>
      <c r="C47" s="27"/>
      <c r="D47" s="27"/>
      <c r="E47" s="27"/>
      <c r="F47" s="34"/>
      <c r="G47" s="37"/>
      <c r="H47" s="37"/>
      <c r="I47" s="53"/>
      <c r="J47" s="53"/>
      <c r="K47" s="46"/>
      <c r="L47" s="54"/>
      <c r="M47" s="48"/>
      <c r="N47" s="49" t="str">
        <f t="shared" si="4"/>
        <v/>
      </c>
      <c r="O47" s="49" t="str">
        <f t="shared" si="5"/>
        <v/>
      </c>
      <c r="P47" s="50" t="str">
        <f t="shared" si="3"/>
        <v/>
      </c>
      <c r="Q47" s="53"/>
      <c r="R47" s="45"/>
    </row>
    <row r="48" spans="1:18">
      <c r="A48" s="23">
        <v>38</v>
      </c>
      <c r="B48" s="26" t="s">
        <v>6</v>
      </c>
      <c r="C48" s="27"/>
      <c r="D48" s="27"/>
      <c r="E48" s="27"/>
      <c r="F48" s="34"/>
      <c r="G48" s="30"/>
      <c r="H48" s="30"/>
      <c r="I48" s="53"/>
      <c r="J48" s="53"/>
      <c r="K48" s="46"/>
      <c r="L48" s="54"/>
      <c r="M48" s="48"/>
      <c r="N48" s="49" t="str">
        <f t="shared" si="4"/>
        <v/>
      </c>
      <c r="O48" s="49" t="str">
        <f t="shared" si="5"/>
        <v/>
      </c>
      <c r="P48" s="50" t="str">
        <f t="shared" si="3"/>
        <v/>
      </c>
      <c r="Q48" s="53"/>
      <c r="R48" s="45"/>
    </row>
    <row r="49" spans="1:18">
      <c r="A49" s="23">
        <v>39</v>
      </c>
      <c r="B49" s="26" t="s">
        <v>6</v>
      </c>
      <c r="C49" s="27"/>
      <c r="D49" s="27"/>
      <c r="E49" s="27"/>
      <c r="F49" s="34"/>
      <c r="G49" s="37"/>
      <c r="H49" s="37"/>
      <c r="I49" s="53"/>
      <c r="J49" s="53"/>
      <c r="K49" s="46"/>
      <c r="L49" s="54"/>
      <c r="M49" s="48"/>
      <c r="N49" s="49" t="str">
        <f t="shared" si="4"/>
        <v/>
      </c>
      <c r="O49" s="49" t="str">
        <f t="shared" si="5"/>
        <v/>
      </c>
      <c r="P49" s="50" t="str">
        <f t="shared" si="3"/>
        <v/>
      </c>
      <c r="Q49" s="53"/>
      <c r="R49" s="45"/>
    </row>
    <row r="50" spans="1:18">
      <c r="A50" s="23">
        <v>40</v>
      </c>
      <c r="B50" s="26" t="s">
        <v>6</v>
      </c>
      <c r="C50" s="27"/>
      <c r="D50" s="27"/>
      <c r="E50" s="27"/>
      <c r="F50" s="34"/>
      <c r="G50" s="30"/>
      <c r="H50" s="30"/>
      <c r="I50" s="53"/>
      <c r="J50" s="53"/>
      <c r="K50" s="46"/>
      <c r="L50" s="54"/>
      <c r="M50" s="48"/>
      <c r="N50" s="49" t="str">
        <f t="shared" si="4"/>
        <v/>
      </c>
      <c r="O50" s="49" t="str">
        <f t="shared" si="5"/>
        <v/>
      </c>
      <c r="P50" s="50" t="str">
        <f t="shared" si="3"/>
        <v/>
      </c>
      <c r="Q50" s="53"/>
      <c r="R50" s="45"/>
    </row>
    <row r="51" spans="1:18">
      <c r="A51" s="23">
        <v>41</v>
      </c>
      <c r="B51" s="26" t="s">
        <v>6</v>
      </c>
      <c r="C51" s="27"/>
      <c r="D51" s="27"/>
      <c r="E51" s="27"/>
      <c r="F51" s="34"/>
      <c r="G51" s="37"/>
      <c r="H51" s="37"/>
      <c r="I51" s="53"/>
      <c r="J51" s="53"/>
      <c r="K51" s="46"/>
      <c r="L51" s="54"/>
      <c r="M51" s="48"/>
      <c r="N51" s="49" t="str">
        <f t="shared" si="4"/>
        <v/>
      </c>
      <c r="O51" s="49" t="str">
        <f t="shared" si="5"/>
        <v/>
      </c>
      <c r="P51" s="50" t="str">
        <f t="shared" si="3"/>
        <v/>
      </c>
      <c r="Q51" s="53"/>
      <c r="R51" s="45"/>
    </row>
    <row r="52" spans="1:18">
      <c r="A52" s="23">
        <v>42</v>
      </c>
      <c r="B52" s="26" t="s">
        <v>6</v>
      </c>
      <c r="C52" s="27"/>
      <c r="D52" s="27"/>
      <c r="E52" s="27"/>
      <c r="F52" s="34"/>
      <c r="G52" s="30"/>
      <c r="H52" s="30"/>
      <c r="I52" s="53"/>
      <c r="J52" s="53"/>
      <c r="K52" s="46"/>
      <c r="L52" s="54"/>
      <c r="M52" s="48"/>
      <c r="N52" s="49" t="str">
        <f t="shared" si="4"/>
        <v/>
      </c>
      <c r="O52" s="49" t="str">
        <f t="shared" si="5"/>
        <v/>
      </c>
      <c r="P52" s="50" t="str">
        <f t="shared" si="3"/>
        <v/>
      </c>
      <c r="Q52" s="53"/>
      <c r="R52" s="45"/>
    </row>
    <row r="53" spans="1:18">
      <c r="A53" s="23">
        <v>43</v>
      </c>
      <c r="B53" s="26" t="s">
        <v>6</v>
      </c>
      <c r="C53" s="27"/>
      <c r="D53" s="27"/>
      <c r="E53" s="27"/>
      <c r="F53" s="34"/>
      <c r="G53" s="37"/>
      <c r="H53" s="37"/>
      <c r="I53" s="53"/>
      <c r="J53" s="53"/>
      <c r="K53" s="46"/>
      <c r="L53" s="54"/>
      <c r="M53" s="48"/>
      <c r="N53" s="49" t="str">
        <f t="shared" si="4"/>
        <v/>
      </c>
      <c r="O53" s="49" t="str">
        <f t="shared" si="5"/>
        <v/>
      </c>
      <c r="P53" s="50" t="str">
        <f t="shared" si="3"/>
        <v/>
      </c>
      <c r="Q53" s="53"/>
      <c r="R53" s="45"/>
    </row>
    <row r="54" spans="1:18">
      <c r="A54" s="23">
        <v>44</v>
      </c>
      <c r="B54" s="26" t="s">
        <v>6</v>
      </c>
      <c r="C54" s="27"/>
      <c r="D54" s="27"/>
      <c r="E54" s="27"/>
      <c r="F54" s="34"/>
      <c r="G54" s="30"/>
      <c r="H54" s="30"/>
      <c r="I54" s="53"/>
      <c r="J54" s="53"/>
      <c r="K54" s="46"/>
      <c r="L54" s="54"/>
      <c r="M54" s="48"/>
      <c r="N54" s="49" t="str">
        <f t="shared" si="4"/>
        <v/>
      </c>
      <c r="O54" s="49" t="str">
        <f t="shared" si="5"/>
        <v/>
      </c>
      <c r="P54" s="50" t="str">
        <f t="shared" si="3"/>
        <v/>
      </c>
      <c r="Q54" s="53"/>
      <c r="R54" s="45"/>
    </row>
    <row r="55" spans="1:18">
      <c r="A55" s="23">
        <v>45</v>
      </c>
      <c r="B55" s="26" t="s">
        <v>6</v>
      </c>
      <c r="C55" s="27"/>
      <c r="D55" s="27"/>
      <c r="E55" s="27"/>
      <c r="F55" s="34"/>
      <c r="G55" s="37"/>
      <c r="H55" s="37"/>
      <c r="I55" s="53"/>
      <c r="J55" s="53"/>
      <c r="K55" s="46"/>
      <c r="L55" s="54"/>
      <c r="M55" s="48"/>
      <c r="N55" s="49" t="str">
        <f t="shared" si="4"/>
        <v/>
      </c>
      <c r="O55" s="49" t="str">
        <f t="shared" si="5"/>
        <v/>
      </c>
      <c r="P55" s="50" t="str">
        <f t="shared" si="3"/>
        <v/>
      </c>
      <c r="Q55" s="53"/>
      <c r="R55" s="45"/>
    </row>
    <row r="56" spans="1:18">
      <c r="A56" s="23">
        <v>46</v>
      </c>
      <c r="B56" s="26" t="s">
        <v>6</v>
      </c>
      <c r="C56" s="27"/>
      <c r="D56" s="27"/>
      <c r="E56" s="27"/>
      <c r="F56" s="34"/>
      <c r="G56" s="30"/>
      <c r="H56" s="30"/>
      <c r="I56" s="53"/>
      <c r="J56" s="53"/>
      <c r="K56" s="46"/>
      <c r="L56" s="54"/>
      <c r="M56" s="48"/>
      <c r="N56" s="49" t="str">
        <f t="shared" si="4"/>
        <v/>
      </c>
      <c r="O56" s="49" t="str">
        <f t="shared" si="5"/>
        <v/>
      </c>
      <c r="P56" s="50" t="str">
        <f t="shared" si="3"/>
        <v/>
      </c>
      <c r="Q56" s="53"/>
      <c r="R56" s="45"/>
    </row>
    <row r="57" spans="1:18">
      <c r="A57" s="23">
        <v>47</v>
      </c>
      <c r="B57" s="26" t="s">
        <v>6</v>
      </c>
      <c r="C57" s="27"/>
      <c r="D57" s="27"/>
      <c r="E57" s="27"/>
      <c r="F57" s="34"/>
      <c r="G57" s="37"/>
      <c r="H57" s="37"/>
      <c r="I57" s="53"/>
      <c r="J57" s="53"/>
      <c r="K57" s="46"/>
      <c r="L57" s="54"/>
      <c r="M57" s="48"/>
      <c r="N57" s="49" t="str">
        <f t="shared" si="4"/>
        <v/>
      </c>
      <c r="O57" s="49" t="str">
        <f t="shared" si="5"/>
        <v/>
      </c>
      <c r="P57" s="50" t="str">
        <f t="shared" si="3"/>
        <v/>
      </c>
      <c r="Q57" s="53"/>
      <c r="R57" s="45"/>
    </row>
    <row r="58" spans="1:18">
      <c r="A58" s="23">
        <v>48</v>
      </c>
      <c r="B58" s="26" t="s">
        <v>6</v>
      </c>
      <c r="C58" s="27"/>
      <c r="D58" s="27"/>
      <c r="E58" s="27"/>
      <c r="F58" s="34"/>
      <c r="G58" s="30"/>
      <c r="H58" s="30"/>
      <c r="I58" s="53"/>
      <c r="J58" s="53"/>
      <c r="K58" s="46"/>
      <c r="L58" s="54"/>
      <c r="M58" s="48"/>
      <c r="N58" s="49" t="str">
        <f t="shared" si="4"/>
        <v/>
      </c>
      <c r="O58" s="49" t="str">
        <f t="shared" si="5"/>
        <v/>
      </c>
      <c r="P58" s="50" t="str">
        <f t="shared" si="3"/>
        <v/>
      </c>
      <c r="Q58" s="53"/>
      <c r="R58" s="45"/>
    </row>
    <row r="59" spans="1:18">
      <c r="A59" s="23">
        <v>49</v>
      </c>
      <c r="B59" s="26" t="s">
        <v>6</v>
      </c>
      <c r="C59" s="27"/>
      <c r="D59" s="27"/>
      <c r="E59" s="27"/>
      <c r="F59" s="34"/>
      <c r="G59" s="37"/>
      <c r="H59" s="37"/>
      <c r="I59" s="53"/>
      <c r="J59" s="53"/>
      <c r="K59" s="46"/>
      <c r="L59" s="54"/>
      <c r="M59" s="48"/>
      <c r="N59" s="49" t="str">
        <f t="shared" si="4"/>
        <v/>
      </c>
      <c r="O59" s="49" t="str">
        <f t="shared" si="5"/>
        <v/>
      </c>
      <c r="P59" s="50" t="str">
        <f t="shared" si="3"/>
        <v/>
      </c>
      <c r="Q59" s="53"/>
      <c r="R59" s="45"/>
    </row>
    <row r="60" spans="1:18">
      <c r="A60" s="23">
        <v>50</v>
      </c>
      <c r="B60" s="26" t="s">
        <v>6</v>
      </c>
      <c r="C60" s="27"/>
      <c r="D60" s="27"/>
      <c r="E60" s="27"/>
      <c r="F60" s="34"/>
      <c r="G60" s="30"/>
      <c r="H60" s="30"/>
      <c r="I60" s="53"/>
      <c r="J60" s="53"/>
      <c r="K60" s="46"/>
      <c r="L60" s="54"/>
      <c r="M60" s="48"/>
      <c r="N60" s="49" t="str">
        <f t="shared" si="4"/>
        <v/>
      </c>
      <c r="O60" s="49" t="str">
        <f t="shared" si="5"/>
        <v/>
      </c>
      <c r="P60" s="50" t="str">
        <f t="shared" si="3"/>
        <v/>
      </c>
      <c r="Q60" s="53"/>
      <c r="R60" s="45"/>
    </row>
    <row r="62" spans="2:2">
      <c r="B62" s="38" t="s">
        <v>38</v>
      </c>
    </row>
  </sheetData>
  <protectedRanges>
    <protectedRange sqref="N11:N36 N39:N60" name="Диапазон1_3_1"/>
    <protectedRange sqref="O11:O36 O39:O60" name="Диапазон1_1_1_1"/>
    <protectedRange sqref="P39:P60 P11:P36" name="Диапазон1_2_1_1_1"/>
  </protectedRanges>
  <autoFilter xmlns:etc="http://www.wps.cn/officeDocument/2017/etCustomData" ref="A10:R60" etc:filterBottomFollowUsedRange="0">
    <sortState ref="A10:R60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C19:E19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A9" workbookViewId="0">
      <selection activeCell="F11" sqref="F11:I25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188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5" t="s">
        <v>1</v>
      </c>
      <c r="R2" s="56">
        <f>COUNTA(M11:M60)</f>
        <v>14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5"/>
      <c r="R3" s="56"/>
    </row>
    <row r="4" spans="1:18">
      <c r="A4" s="14" t="s">
        <v>2</v>
      </c>
      <c r="B4" s="15"/>
      <c r="C4" s="14" t="s">
        <v>81</v>
      </c>
      <c r="E4" s="16" t="s">
        <v>3</v>
      </c>
      <c r="F4" s="17"/>
      <c r="Q4" s="21" t="s">
        <v>4</v>
      </c>
      <c r="R4" s="57">
        <f>COUNTIF(P11:P60,"победитель")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6">
        <f>COUNTIF(P11:P60,"призер")</f>
        <v>2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6">
        <f>COUNTIF(P11:P60,"участник")</f>
        <v>11</v>
      </c>
    </row>
    <row r="7" spans="1:18">
      <c r="A7" s="14" t="s">
        <v>12</v>
      </c>
      <c r="B7" s="15"/>
      <c r="C7" s="14">
        <v>8</v>
      </c>
      <c r="E7" s="17"/>
      <c r="F7" s="17"/>
      <c r="P7" s="39"/>
      <c r="Q7" s="21" t="s">
        <v>13</v>
      </c>
      <c r="R7" s="58">
        <v>0.45</v>
      </c>
    </row>
    <row r="8" spans="1:18">
      <c r="A8" s="14" t="s">
        <v>14</v>
      </c>
      <c r="B8" s="15"/>
      <c r="C8" s="18">
        <v>45932</v>
      </c>
      <c r="F8" s="17"/>
      <c r="Q8" s="59" t="s">
        <v>15</v>
      </c>
      <c r="R8" s="58">
        <f>(R4+R5)/R2</f>
        <v>0.214285714285714</v>
      </c>
    </row>
    <row r="9" spans="3:18">
      <c r="C9" s="19" t="s">
        <v>16</v>
      </c>
      <c r="D9" s="19"/>
      <c r="E9" s="20">
        <v>30</v>
      </c>
      <c r="G9" s="21" t="s">
        <v>17</v>
      </c>
      <c r="H9" s="62">
        <v>15</v>
      </c>
      <c r="J9" s="40" t="s">
        <v>18</v>
      </c>
      <c r="K9" s="41">
        <f>MAX(M11:M60)</f>
        <v>18</v>
      </c>
      <c r="L9" s="42" t="str">
        <f>IF(K9*100/E9&gt;=50,"победитель","участник")</f>
        <v>победитель</v>
      </c>
      <c r="P9" s="43">
        <f>R8-45%</f>
        <v>-0.235714285714286</v>
      </c>
      <c r="Q9" s="21" t="s">
        <v>19</v>
      </c>
      <c r="R9" s="60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4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1"/>
      <c r="T10" s="61"/>
      <c r="U10" s="61"/>
    </row>
    <row r="11" s="9" customFormat="1" ht="12.95" customHeight="1" spans="1:18">
      <c r="A11" s="23">
        <v>14</v>
      </c>
      <c r="B11" s="26" t="s">
        <v>6</v>
      </c>
      <c r="C11" s="45" t="s">
        <v>189</v>
      </c>
      <c r="D11" s="27" t="s">
        <v>47</v>
      </c>
      <c r="E11" s="33" t="s">
        <v>190</v>
      </c>
      <c r="F11" s="79"/>
      <c r="G11" s="30"/>
      <c r="H11" s="30"/>
      <c r="I11" s="30"/>
      <c r="J11" s="53" t="s">
        <v>85</v>
      </c>
      <c r="K11" s="46" t="s">
        <v>191</v>
      </c>
      <c r="L11" s="83" t="s">
        <v>192</v>
      </c>
      <c r="M11" s="48">
        <v>18</v>
      </c>
      <c r="N11" s="49">
        <f t="shared" ref="N11:N24" si="0">IF(M11="","",M11/$E$9)</f>
        <v>0.6</v>
      </c>
      <c r="O11" s="49">
        <f t="shared" ref="O11:O24" si="1">IF(M11="","",M11/$K$9)</f>
        <v>1</v>
      </c>
      <c r="P11" s="50" t="str">
        <f t="shared" ref="P11:P24" si="2">IF(M11="","",IF($K$9=M11,$L$9,IF(M11&gt;=$H$9,"призер","участник")))</f>
        <v>победитель</v>
      </c>
      <c r="Q11" s="53" t="s">
        <v>88</v>
      </c>
      <c r="R11" s="45" t="s">
        <v>85</v>
      </c>
    </row>
    <row r="12" s="9" customFormat="1" ht="12.95" customHeight="1" spans="1:18">
      <c r="A12" s="23">
        <v>10</v>
      </c>
      <c r="B12" s="26" t="s">
        <v>6</v>
      </c>
      <c r="C12" s="45" t="s">
        <v>193</v>
      </c>
      <c r="D12" s="27" t="s">
        <v>53</v>
      </c>
      <c r="E12" s="33" t="s">
        <v>59</v>
      </c>
      <c r="F12" s="79"/>
      <c r="G12" s="30"/>
      <c r="H12" s="30"/>
      <c r="I12" s="30"/>
      <c r="J12" s="53" t="s">
        <v>85</v>
      </c>
      <c r="K12" s="46" t="s">
        <v>194</v>
      </c>
      <c r="L12" s="83" t="s">
        <v>195</v>
      </c>
      <c r="M12" s="48">
        <v>16.5</v>
      </c>
      <c r="N12" s="49">
        <f t="shared" si="0"/>
        <v>0.55</v>
      </c>
      <c r="O12" s="49">
        <f t="shared" si="1"/>
        <v>0.916666666666667</v>
      </c>
      <c r="P12" s="50" t="str">
        <f t="shared" si="2"/>
        <v>призер</v>
      </c>
      <c r="Q12" s="53" t="s">
        <v>88</v>
      </c>
      <c r="R12" s="45" t="s">
        <v>85</v>
      </c>
    </row>
    <row r="13" spans="1:18">
      <c r="A13" s="23">
        <v>12</v>
      </c>
      <c r="B13" s="26" t="s">
        <v>6</v>
      </c>
      <c r="C13" s="45" t="s">
        <v>196</v>
      </c>
      <c r="D13" s="27" t="s">
        <v>197</v>
      </c>
      <c r="E13" s="33" t="s">
        <v>198</v>
      </c>
      <c r="F13" s="79"/>
      <c r="G13" s="30"/>
      <c r="H13" s="30"/>
      <c r="I13" s="30"/>
      <c r="J13" s="53" t="s">
        <v>85</v>
      </c>
      <c r="K13" s="46" t="s">
        <v>191</v>
      </c>
      <c r="L13" s="83" t="s">
        <v>199</v>
      </c>
      <c r="M13" s="48">
        <v>16.5</v>
      </c>
      <c r="N13" s="49">
        <f t="shared" si="0"/>
        <v>0.55</v>
      </c>
      <c r="O13" s="49">
        <f t="shared" si="1"/>
        <v>0.916666666666667</v>
      </c>
      <c r="P13" s="50" t="str">
        <f t="shared" si="2"/>
        <v>призер</v>
      </c>
      <c r="Q13" s="53" t="s">
        <v>88</v>
      </c>
      <c r="R13" s="45" t="s">
        <v>85</v>
      </c>
    </row>
    <row r="14" spans="1:18">
      <c r="A14" s="23">
        <v>7</v>
      </c>
      <c r="B14" s="26" t="s">
        <v>6</v>
      </c>
      <c r="C14" s="80" t="s">
        <v>200</v>
      </c>
      <c r="D14" s="80" t="s">
        <v>201</v>
      </c>
      <c r="E14" s="80" t="s">
        <v>202</v>
      </c>
      <c r="F14" s="81"/>
      <c r="G14" s="30"/>
      <c r="H14" s="30"/>
      <c r="I14" s="46"/>
      <c r="J14" s="53" t="s">
        <v>85</v>
      </c>
      <c r="K14" s="46" t="s">
        <v>203</v>
      </c>
      <c r="L14" s="15" t="s">
        <v>204</v>
      </c>
      <c r="M14" s="48">
        <v>10.5</v>
      </c>
      <c r="N14" s="49">
        <f t="shared" si="0"/>
        <v>0.35</v>
      </c>
      <c r="O14" s="49">
        <f t="shared" si="1"/>
        <v>0.583333333333333</v>
      </c>
      <c r="P14" s="50" t="str">
        <f t="shared" si="2"/>
        <v>участник</v>
      </c>
      <c r="Q14" s="53" t="s">
        <v>115</v>
      </c>
      <c r="R14" s="45" t="s">
        <v>85</v>
      </c>
    </row>
    <row r="15" spans="1:18">
      <c r="A15" s="23">
        <v>5</v>
      </c>
      <c r="B15" s="26" t="s">
        <v>6</v>
      </c>
      <c r="C15" s="80" t="s">
        <v>205</v>
      </c>
      <c r="D15" s="80" t="s">
        <v>61</v>
      </c>
      <c r="E15" s="80" t="s">
        <v>206</v>
      </c>
      <c r="F15" s="81"/>
      <c r="G15" s="30"/>
      <c r="H15" s="30"/>
      <c r="I15" s="46"/>
      <c r="J15" s="53" t="s">
        <v>85</v>
      </c>
      <c r="K15" s="46" t="s">
        <v>203</v>
      </c>
      <c r="L15" s="15" t="s">
        <v>207</v>
      </c>
      <c r="M15" s="48">
        <v>10</v>
      </c>
      <c r="N15" s="49">
        <f t="shared" si="0"/>
        <v>0.333333333333333</v>
      </c>
      <c r="O15" s="49">
        <f t="shared" si="1"/>
        <v>0.555555555555556</v>
      </c>
      <c r="P15" s="50" t="str">
        <f t="shared" si="2"/>
        <v>участник</v>
      </c>
      <c r="Q15" s="53" t="s">
        <v>115</v>
      </c>
      <c r="R15" s="45" t="s">
        <v>85</v>
      </c>
    </row>
    <row r="16" spans="1:18">
      <c r="A16" s="23">
        <v>9</v>
      </c>
      <c r="B16" s="26" t="s">
        <v>6</v>
      </c>
      <c r="C16" s="45" t="s">
        <v>208</v>
      </c>
      <c r="D16" s="27" t="s">
        <v>209</v>
      </c>
      <c r="E16" s="33" t="s">
        <v>210</v>
      </c>
      <c r="F16" s="79"/>
      <c r="G16" s="30"/>
      <c r="H16" s="30"/>
      <c r="I16" s="46"/>
      <c r="J16" s="53" t="s">
        <v>85</v>
      </c>
      <c r="K16" s="46" t="s">
        <v>194</v>
      </c>
      <c r="L16" s="83" t="s">
        <v>211</v>
      </c>
      <c r="M16" s="48">
        <v>10</v>
      </c>
      <c r="N16" s="49">
        <f t="shared" si="0"/>
        <v>0.333333333333333</v>
      </c>
      <c r="O16" s="49">
        <f t="shared" si="1"/>
        <v>0.555555555555556</v>
      </c>
      <c r="P16" s="50" t="str">
        <f t="shared" si="2"/>
        <v>участник</v>
      </c>
      <c r="Q16" s="53" t="s">
        <v>88</v>
      </c>
      <c r="R16" s="45" t="s">
        <v>85</v>
      </c>
    </row>
    <row r="17" spans="1:18">
      <c r="A17" s="23">
        <v>6</v>
      </c>
      <c r="B17" s="26" t="s">
        <v>6</v>
      </c>
      <c r="C17" s="80" t="s">
        <v>212</v>
      </c>
      <c r="D17" s="80" t="s">
        <v>213</v>
      </c>
      <c r="E17" s="80" t="s">
        <v>214</v>
      </c>
      <c r="F17" s="81"/>
      <c r="G17" s="30"/>
      <c r="H17" s="30"/>
      <c r="I17" s="46"/>
      <c r="J17" s="53" t="s">
        <v>85</v>
      </c>
      <c r="K17" s="46" t="s">
        <v>203</v>
      </c>
      <c r="L17" s="15" t="s">
        <v>215</v>
      </c>
      <c r="M17" s="48">
        <v>9</v>
      </c>
      <c r="N17" s="49">
        <f t="shared" si="0"/>
        <v>0.3</v>
      </c>
      <c r="O17" s="49">
        <f t="shared" si="1"/>
        <v>0.5</v>
      </c>
      <c r="P17" s="50" t="str">
        <f t="shared" si="2"/>
        <v>участник</v>
      </c>
      <c r="Q17" s="53" t="s">
        <v>115</v>
      </c>
      <c r="R17" s="45" t="s">
        <v>85</v>
      </c>
    </row>
    <row r="18" spans="1:18">
      <c r="A18" s="23">
        <v>8</v>
      </c>
      <c r="B18" s="26" t="s">
        <v>6</v>
      </c>
      <c r="C18" s="80" t="s">
        <v>216</v>
      </c>
      <c r="D18" s="80" t="s">
        <v>217</v>
      </c>
      <c r="E18" s="80" t="s">
        <v>218</v>
      </c>
      <c r="F18" s="81"/>
      <c r="G18" s="30"/>
      <c r="H18" s="30"/>
      <c r="I18" s="46"/>
      <c r="J18" s="53" t="s">
        <v>85</v>
      </c>
      <c r="K18" s="46" t="s">
        <v>219</v>
      </c>
      <c r="L18" s="15" t="s">
        <v>220</v>
      </c>
      <c r="M18" s="48">
        <v>7.5</v>
      </c>
      <c r="N18" s="49">
        <f t="shared" si="0"/>
        <v>0.25</v>
      </c>
      <c r="O18" s="49">
        <f t="shared" si="1"/>
        <v>0.416666666666667</v>
      </c>
      <c r="P18" s="50" t="str">
        <f t="shared" si="2"/>
        <v>участник</v>
      </c>
      <c r="Q18" s="53" t="s">
        <v>115</v>
      </c>
      <c r="R18" s="45" t="s">
        <v>85</v>
      </c>
    </row>
    <row r="19" spans="1:18">
      <c r="A19" s="23">
        <v>11</v>
      </c>
      <c r="B19" s="26" t="s">
        <v>6</v>
      </c>
      <c r="C19" s="45" t="s">
        <v>221</v>
      </c>
      <c r="D19" s="27" t="s">
        <v>222</v>
      </c>
      <c r="E19" s="33" t="s">
        <v>223</v>
      </c>
      <c r="F19" s="79"/>
      <c r="G19" s="30"/>
      <c r="H19" s="30"/>
      <c r="I19" s="30"/>
      <c r="J19" s="53" t="s">
        <v>85</v>
      </c>
      <c r="K19" s="46" t="s">
        <v>191</v>
      </c>
      <c r="L19" s="26" t="s">
        <v>224</v>
      </c>
      <c r="M19" s="48">
        <v>7.5</v>
      </c>
      <c r="N19" s="49">
        <f t="shared" si="0"/>
        <v>0.25</v>
      </c>
      <c r="O19" s="49">
        <f t="shared" si="1"/>
        <v>0.416666666666667</v>
      </c>
      <c r="P19" s="50" t="str">
        <f t="shared" si="2"/>
        <v>участник</v>
      </c>
      <c r="Q19" s="53" t="s">
        <v>88</v>
      </c>
      <c r="R19" s="45" t="s">
        <v>85</v>
      </c>
    </row>
    <row r="20" spans="1:18">
      <c r="A20" s="23">
        <v>13</v>
      </c>
      <c r="B20" s="26" t="s">
        <v>6</v>
      </c>
      <c r="C20" s="45" t="s">
        <v>225</v>
      </c>
      <c r="D20" s="27" t="s">
        <v>226</v>
      </c>
      <c r="E20" s="33" t="s">
        <v>227</v>
      </c>
      <c r="F20" s="79"/>
      <c r="G20" s="30"/>
      <c r="H20" s="30"/>
      <c r="I20" s="30"/>
      <c r="J20" s="53" t="s">
        <v>85</v>
      </c>
      <c r="K20" s="46" t="s">
        <v>191</v>
      </c>
      <c r="L20" s="26" t="s">
        <v>228</v>
      </c>
      <c r="M20" s="48">
        <v>6.5</v>
      </c>
      <c r="N20" s="49">
        <f t="shared" si="0"/>
        <v>0.216666666666667</v>
      </c>
      <c r="O20" s="49">
        <f t="shared" si="1"/>
        <v>0.361111111111111</v>
      </c>
      <c r="P20" s="50" t="str">
        <f t="shared" si="2"/>
        <v>участник</v>
      </c>
      <c r="Q20" s="53" t="s">
        <v>88</v>
      </c>
      <c r="R20" s="45" t="s">
        <v>85</v>
      </c>
    </row>
    <row r="21" spans="1:18">
      <c r="A21" s="23">
        <v>1</v>
      </c>
      <c r="B21" s="26" t="s">
        <v>6</v>
      </c>
      <c r="C21" s="80" t="s">
        <v>229</v>
      </c>
      <c r="D21" s="80" t="s">
        <v>174</v>
      </c>
      <c r="E21" s="80" t="s">
        <v>230</v>
      </c>
      <c r="F21" s="82"/>
      <c r="G21" s="30"/>
      <c r="H21" s="30"/>
      <c r="I21" s="46"/>
      <c r="J21" s="53" t="s">
        <v>85</v>
      </c>
      <c r="K21" s="46" t="s">
        <v>203</v>
      </c>
      <c r="L21" s="26" t="s">
        <v>231</v>
      </c>
      <c r="M21" s="48">
        <v>5</v>
      </c>
      <c r="N21" s="49">
        <f t="shared" si="0"/>
        <v>0.166666666666667</v>
      </c>
      <c r="O21" s="49">
        <f t="shared" si="1"/>
        <v>0.277777777777778</v>
      </c>
      <c r="P21" s="50" t="str">
        <f t="shared" si="2"/>
        <v>участник</v>
      </c>
      <c r="Q21" s="53" t="s">
        <v>115</v>
      </c>
      <c r="R21" s="45" t="s">
        <v>85</v>
      </c>
    </row>
    <row r="22" spans="1:18">
      <c r="A22" s="23">
        <v>2</v>
      </c>
      <c r="B22" s="26" t="s">
        <v>6</v>
      </c>
      <c r="C22" s="80" t="s">
        <v>232</v>
      </c>
      <c r="D22" s="80" t="s">
        <v>233</v>
      </c>
      <c r="E22" s="80" t="s">
        <v>234</v>
      </c>
      <c r="F22" s="81"/>
      <c r="G22" s="30"/>
      <c r="H22" s="30"/>
      <c r="I22" s="46"/>
      <c r="J22" s="53" t="s">
        <v>85</v>
      </c>
      <c r="K22" s="46" t="s">
        <v>203</v>
      </c>
      <c r="L22" s="26" t="s">
        <v>235</v>
      </c>
      <c r="M22" s="48">
        <v>5</v>
      </c>
      <c r="N22" s="49">
        <f t="shared" si="0"/>
        <v>0.166666666666667</v>
      </c>
      <c r="O22" s="49">
        <f t="shared" si="1"/>
        <v>0.277777777777778</v>
      </c>
      <c r="P22" s="50" t="str">
        <f t="shared" si="2"/>
        <v>участник</v>
      </c>
      <c r="Q22" s="53" t="s">
        <v>115</v>
      </c>
      <c r="R22" s="45" t="s">
        <v>85</v>
      </c>
    </row>
    <row r="23" spans="1:18">
      <c r="A23" s="23">
        <v>4</v>
      </c>
      <c r="B23" s="26" t="s">
        <v>6</v>
      </c>
      <c r="C23" s="80" t="s">
        <v>236</v>
      </c>
      <c r="D23" s="80" t="s">
        <v>237</v>
      </c>
      <c r="E23" s="80" t="s">
        <v>238</v>
      </c>
      <c r="F23" s="81"/>
      <c r="G23" s="30"/>
      <c r="H23" s="30"/>
      <c r="I23" s="46"/>
      <c r="J23" s="53" t="s">
        <v>85</v>
      </c>
      <c r="K23" s="46" t="s">
        <v>203</v>
      </c>
      <c r="L23" s="26" t="s">
        <v>239</v>
      </c>
      <c r="M23" s="48">
        <v>5</v>
      </c>
      <c r="N23" s="49">
        <f t="shared" si="0"/>
        <v>0.166666666666667</v>
      </c>
      <c r="O23" s="49">
        <f t="shared" si="1"/>
        <v>0.277777777777778</v>
      </c>
      <c r="P23" s="50" t="str">
        <f t="shared" si="2"/>
        <v>участник</v>
      </c>
      <c r="Q23" s="53" t="s">
        <v>115</v>
      </c>
      <c r="R23" s="45" t="s">
        <v>85</v>
      </c>
    </row>
    <row r="24" spans="1:18">
      <c r="A24" s="23">
        <v>3</v>
      </c>
      <c r="B24" s="26" t="s">
        <v>6</v>
      </c>
      <c r="C24" s="80" t="s">
        <v>240</v>
      </c>
      <c r="D24" s="80" t="s">
        <v>140</v>
      </c>
      <c r="E24" s="80" t="s">
        <v>241</v>
      </c>
      <c r="F24" s="81"/>
      <c r="G24" s="30"/>
      <c r="H24" s="30"/>
      <c r="I24" s="46"/>
      <c r="J24" s="53" t="s">
        <v>85</v>
      </c>
      <c r="K24" s="52" t="s">
        <v>203</v>
      </c>
      <c r="L24" s="26" t="s">
        <v>242</v>
      </c>
      <c r="M24" s="48">
        <v>4.5</v>
      </c>
      <c r="N24" s="49">
        <f t="shared" si="0"/>
        <v>0.15</v>
      </c>
      <c r="O24" s="49">
        <f t="shared" si="1"/>
        <v>0.25</v>
      </c>
      <c r="P24" s="50" t="str">
        <f t="shared" si="2"/>
        <v>участник</v>
      </c>
      <c r="Q24" s="53" t="s">
        <v>115</v>
      </c>
      <c r="R24" s="45" t="s">
        <v>85</v>
      </c>
    </row>
    <row r="25" spans="1:18">
      <c r="A25" s="23">
        <v>15</v>
      </c>
      <c r="B25" s="26" t="s">
        <v>6</v>
      </c>
      <c r="C25" s="45"/>
      <c r="D25" s="27"/>
      <c r="E25" s="33"/>
      <c r="F25" s="79"/>
      <c r="G25" s="30"/>
      <c r="H25" s="30"/>
      <c r="I25" s="30"/>
      <c r="J25" s="53"/>
      <c r="K25" s="46"/>
      <c r="L25" s="26"/>
      <c r="M25" s="48"/>
      <c r="N25" s="49"/>
      <c r="O25" s="49"/>
      <c r="P25" s="50"/>
      <c r="Q25" s="53"/>
      <c r="R25" s="45"/>
    </row>
    <row r="26" spans="1:18">
      <c r="A26" s="23">
        <v>16</v>
      </c>
      <c r="B26" s="26" t="s">
        <v>6</v>
      </c>
      <c r="C26" s="27"/>
      <c r="D26" s="27"/>
      <c r="E26" s="27"/>
      <c r="F26" s="34"/>
      <c r="G26" s="30"/>
      <c r="H26" s="30"/>
      <c r="I26" s="53"/>
      <c r="J26" s="53"/>
      <c r="K26" s="46"/>
      <c r="L26" s="54"/>
      <c r="M26" s="48"/>
      <c r="N26" s="49"/>
      <c r="O26" s="49"/>
      <c r="P26" s="50"/>
      <c r="Q26" s="53"/>
      <c r="R26" s="45"/>
    </row>
    <row r="27" spans="1:18">
      <c r="A27" s="23">
        <v>17</v>
      </c>
      <c r="B27" s="26" t="s">
        <v>6</v>
      </c>
      <c r="C27" s="27"/>
      <c r="D27" s="27"/>
      <c r="E27" s="27"/>
      <c r="F27" s="34"/>
      <c r="G27" s="30"/>
      <c r="H27" s="30"/>
      <c r="I27" s="53"/>
      <c r="J27" s="53"/>
      <c r="K27" s="46"/>
      <c r="L27" s="54"/>
      <c r="M27" s="48"/>
      <c r="N27" s="49"/>
      <c r="O27" s="49"/>
      <c r="P27" s="50"/>
      <c r="Q27" s="53"/>
      <c r="R27" s="45"/>
    </row>
    <row r="28" spans="1:18">
      <c r="A28" s="23">
        <v>18</v>
      </c>
      <c r="B28" s="26" t="s">
        <v>6</v>
      </c>
      <c r="C28" s="27"/>
      <c r="D28" s="27"/>
      <c r="E28" s="27"/>
      <c r="F28" s="34"/>
      <c r="G28" s="30"/>
      <c r="H28" s="30"/>
      <c r="I28" s="53"/>
      <c r="J28" s="53"/>
      <c r="K28" s="46"/>
      <c r="L28" s="54"/>
      <c r="M28" s="48"/>
      <c r="N28" s="49"/>
      <c r="O28" s="49"/>
      <c r="P28" s="50"/>
      <c r="Q28" s="53"/>
      <c r="R28" s="45"/>
    </row>
    <row r="29" spans="1:18">
      <c r="A29" s="23">
        <v>19</v>
      </c>
      <c r="B29" s="26" t="s">
        <v>6</v>
      </c>
      <c r="C29" s="27"/>
      <c r="D29" s="27"/>
      <c r="E29" s="27"/>
      <c r="F29" s="34"/>
      <c r="G29" s="30"/>
      <c r="H29" s="30"/>
      <c r="I29" s="53"/>
      <c r="J29" s="53"/>
      <c r="K29" s="46"/>
      <c r="L29" s="54"/>
      <c r="M29" s="48"/>
      <c r="N29" s="49"/>
      <c r="O29" s="49"/>
      <c r="P29" s="50"/>
      <c r="Q29" s="53"/>
      <c r="R29" s="45"/>
    </row>
    <row r="30" spans="1:18">
      <c r="A30" s="23">
        <v>20</v>
      </c>
      <c r="B30" s="26" t="s">
        <v>6</v>
      </c>
      <c r="C30" s="27"/>
      <c r="D30" s="27"/>
      <c r="E30" s="27"/>
      <c r="F30" s="34"/>
      <c r="G30" s="30"/>
      <c r="H30" s="30"/>
      <c r="I30" s="53"/>
      <c r="J30" s="53"/>
      <c r="K30" s="46"/>
      <c r="L30" s="54"/>
      <c r="M30" s="48"/>
      <c r="N30" s="49"/>
      <c r="O30" s="49"/>
      <c r="P30" s="50"/>
      <c r="Q30" s="53"/>
      <c r="R30" s="45"/>
    </row>
    <row r="31" spans="1:18">
      <c r="A31" s="23">
        <v>21</v>
      </c>
      <c r="B31" s="26" t="s">
        <v>6</v>
      </c>
      <c r="C31" s="27"/>
      <c r="D31" s="27"/>
      <c r="E31" s="27"/>
      <c r="F31" s="34"/>
      <c r="G31" s="30"/>
      <c r="H31" s="30"/>
      <c r="I31" s="53"/>
      <c r="J31" s="53"/>
      <c r="K31" s="46"/>
      <c r="L31" s="54"/>
      <c r="M31" s="48"/>
      <c r="N31" s="49"/>
      <c r="O31" s="49"/>
      <c r="P31" s="50"/>
      <c r="Q31" s="53"/>
      <c r="R31" s="45"/>
    </row>
    <row r="32" spans="1:18">
      <c r="A32" s="23">
        <v>22</v>
      </c>
      <c r="B32" s="26" t="s">
        <v>6</v>
      </c>
      <c r="C32" s="27"/>
      <c r="D32" s="27"/>
      <c r="E32" s="27"/>
      <c r="F32" s="34"/>
      <c r="G32" s="30"/>
      <c r="H32" s="30"/>
      <c r="I32" s="53"/>
      <c r="J32" s="53"/>
      <c r="K32" s="46"/>
      <c r="L32" s="54"/>
      <c r="M32" s="48"/>
      <c r="N32" s="49"/>
      <c r="O32" s="49"/>
      <c r="P32" s="50"/>
      <c r="Q32" s="53"/>
      <c r="R32" s="45"/>
    </row>
    <row r="33" spans="1:18">
      <c r="A33" s="23">
        <v>23</v>
      </c>
      <c r="B33" s="26" t="s">
        <v>6</v>
      </c>
      <c r="C33" s="27"/>
      <c r="D33" s="27"/>
      <c r="E33" s="27"/>
      <c r="F33" s="34"/>
      <c r="G33" s="30"/>
      <c r="H33" s="30"/>
      <c r="I33" s="53"/>
      <c r="J33" s="53"/>
      <c r="K33" s="46"/>
      <c r="L33" s="54"/>
      <c r="M33" s="48"/>
      <c r="N33" s="49"/>
      <c r="O33" s="49"/>
      <c r="P33" s="50"/>
      <c r="Q33" s="53"/>
      <c r="R33" s="45"/>
    </row>
    <row r="34" spans="1:18">
      <c r="A34" s="23">
        <v>24</v>
      </c>
      <c r="B34" s="26" t="s">
        <v>6</v>
      </c>
      <c r="C34" s="27"/>
      <c r="D34" s="27"/>
      <c r="E34" s="27"/>
      <c r="F34" s="34"/>
      <c r="G34" s="30"/>
      <c r="H34" s="30"/>
      <c r="I34" s="53"/>
      <c r="J34" s="53"/>
      <c r="K34" s="46"/>
      <c r="L34" s="54"/>
      <c r="M34" s="48"/>
      <c r="N34" s="49"/>
      <c r="O34" s="49"/>
      <c r="P34" s="50"/>
      <c r="Q34" s="53"/>
      <c r="R34" s="45"/>
    </row>
    <row r="35" spans="1:18">
      <c r="A35" s="23">
        <v>25</v>
      </c>
      <c r="B35" s="26" t="s">
        <v>6</v>
      </c>
      <c r="C35" s="27"/>
      <c r="D35" s="27"/>
      <c r="E35" s="27"/>
      <c r="F35" s="34"/>
      <c r="G35" s="30"/>
      <c r="H35" s="30"/>
      <c r="I35" s="53"/>
      <c r="J35" s="53"/>
      <c r="K35" s="46"/>
      <c r="L35" s="54"/>
      <c r="M35" s="48"/>
      <c r="N35" s="49"/>
      <c r="O35" s="49"/>
      <c r="P35" s="50"/>
      <c r="Q35" s="53"/>
      <c r="R35" s="45"/>
    </row>
    <row r="36" spans="1:18">
      <c r="A36" s="23">
        <v>26</v>
      </c>
      <c r="B36" s="26" t="s">
        <v>6</v>
      </c>
      <c r="C36" s="27"/>
      <c r="D36" s="27"/>
      <c r="E36" s="27"/>
      <c r="F36" s="34"/>
      <c r="G36" s="30"/>
      <c r="H36" s="30"/>
      <c r="I36" s="53"/>
      <c r="J36" s="53"/>
      <c r="K36" s="46"/>
      <c r="L36" s="54"/>
      <c r="M36" s="48"/>
      <c r="N36" s="49"/>
      <c r="O36" s="49"/>
      <c r="P36" s="50"/>
      <c r="Q36" s="53"/>
      <c r="R36" s="45"/>
    </row>
    <row r="37" spans="1:18">
      <c r="A37" s="23">
        <v>27</v>
      </c>
      <c r="B37" s="26" t="s">
        <v>6</v>
      </c>
      <c r="C37" s="35"/>
      <c r="D37" s="35"/>
      <c r="E37" s="35"/>
      <c r="F37" s="36"/>
      <c r="G37" s="30"/>
      <c r="H37" s="30"/>
      <c r="I37" s="45"/>
      <c r="J37" s="53"/>
      <c r="K37" s="46"/>
      <c r="L37" s="54"/>
      <c r="M37" s="48"/>
      <c r="N37" s="49"/>
      <c r="O37" s="49"/>
      <c r="P37" s="50"/>
      <c r="Q37" s="53"/>
      <c r="R37" s="45"/>
    </row>
    <row r="38" spans="1:18">
      <c r="A38" s="23">
        <v>28</v>
      </c>
      <c r="B38" s="26" t="s">
        <v>6</v>
      </c>
      <c r="C38" s="27"/>
      <c r="D38" s="27"/>
      <c r="E38" s="27"/>
      <c r="F38" s="34"/>
      <c r="G38" s="30"/>
      <c r="H38" s="30"/>
      <c r="I38" s="53"/>
      <c r="J38" s="53"/>
      <c r="K38" s="46"/>
      <c r="L38" s="54"/>
      <c r="M38" s="48"/>
      <c r="N38" s="49"/>
      <c r="O38" s="49"/>
      <c r="P38" s="50"/>
      <c r="Q38" s="53"/>
      <c r="R38" s="45"/>
    </row>
    <row r="39" spans="1:18">
      <c r="A39" s="23">
        <v>29</v>
      </c>
      <c r="B39" s="26" t="s">
        <v>6</v>
      </c>
      <c r="C39" s="27"/>
      <c r="D39" s="27"/>
      <c r="E39" s="27"/>
      <c r="F39" s="34"/>
      <c r="G39" s="30"/>
      <c r="H39" s="30"/>
      <c r="I39" s="53"/>
      <c r="J39" s="53"/>
      <c r="K39" s="46"/>
      <c r="L39" s="54"/>
      <c r="M39" s="48"/>
      <c r="N39" s="49"/>
      <c r="O39" s="49"/>
      <c r="P39" s="50"/>
      <c r="Q39" s="53"/>
      <c r="R39" s="45"/>
    </row>
    <row r="40" spans="1:18">
      <c r="A40" s="23">
        <v>30</v>
      </c>
      <c r="B40" s="26" t="s">
        <v>6</v>
      </c>
      <c r="C40" s="27"/>
      <c r="D40" s="27"/>
      <c r="E40" s="27"/>
      <c r="F40" s="34"/>
      <c r="G40" s="30"/>
      <c r="H40" s="30"/>
      <c r="I40" s="53"/>
      <c r="J40" s="53"/>
      <c r="K40" s="46"/>
      <c r="L40" s="54"/>
      <c r="M40" s="48"/>
      <c r="N40" s="49"/>
      <c r="O40" s="49"/>
      <c r="P40" s="50"/>
      <c r="Q40" s="53"/>
      <c r="R40" s="45"/>
    </row>
    <row r="41" spans="1:18">
      <c r="A41" s="23">
        <v>31</v>
      </c>
      <c r="B41" s="26" t="s">
        <v>6</v>
      </c>
      <c r="C41" s="27"/>
      <c r="D41" s="27"/>
      <c r="E41" s="27"/>
      <c r="F41" s="34"/>
      <c r="G41" s="30"/>
      <c r="H41" s="30"/>
      <c r="I41" s="53"/>
      <c r="J41" s="53"/>
      <c r="K41" s="46"/>
      <c r="L41" s="54"/>
      <c r="M41" s="48"/>
      <c r="N41" s="49"/>
      <c r="O41" s="49"/>
      <c r="P41" s="50"/>
      <c r="Q41" s="53"/>
      <c r="R41" s="45"/>
    </row>
    <row r="42" spans="1:18">
      <c r="A42" s="23">
        <v>32</v>
      </c>
      <c r="B42" s="26" t="s">
        <v>6</v>
      </c>
      <c r="C42" s="27"/>
      <c r="D42" s="27"/>
      <c r="E42" s="27"/>
      <c r="F42" s="34"/>
      <c r="G42" s="30"/>
      <c r="H42" s="30"/>
      <c r="I42" s="53"/>
      <c r="J42" s="53"/>
      <c r="K42" s="46"/>
      <c r="L42" s="54"/>
      <c r="M42" s="48"/>
      <c r="N42" s="49"/>
      <c r="O42" s="49"/>
      <c r="P42" s="50"/>
      <c r="Q42" s="53"/>
      <c r="R42" s="45"/>
    </row>
    <row r="43" spans="1:18">
      <c r="A43" s="23">
        <v>33</v>
      </c>
      <c r="B43" s="26" t="s">
        <v>6</v>
      </c>
      <c r="C43" s="27"/>
      <c r="D43" s="27"/>
      <c r="E43" s="27"/>
      <c r="F43" s="34"/>
      <c r="G43" s="37"/>
      <c r="H43" s="37"/>
      <c r="I43" s="53"/>
      <c r="J43" s="53"/>
      <c r="K43" s="46"/>
      <c r="L43" s="54"/>
      <c r="M43" s="48"/>
      <c r="N43" s="49"/>
      <c r="O43" s="49"/>
      <c r="P43" s="50"/>
      <c r="Q43" s="53"/>
      <c r="R43" s="45"/>
    </row>
    <row r="44" spans="1:18">
      <c r="A44" s="23">
        <v>34</v>
      </c>
      <c r="B44" s="26" t="s">
        <v>6</v>
      </c>
      <c r="C44" s="27"/>
      <c r="D44" s="27"/>
      <c r="E44" s="27"/>
      <c r="F44" s="34"/>
      <c r="G44" s="30"/>
      <c r="H44" s="30"/>
      <c r="I44" s="53"/>
      <c r="J44" s="53"/>
      <c r="K44" s="46"/>
      <c r="L44" s="54"/>
      <c r="M44" s="48"/>
      <c r="N44" s="49"/>
      <c r="O44" s="49"/>
      <c r="P44" s="50"/>
      <c r="Q44" s="53"/>
      <c r="R44" s="45"/>
    </row>
    <row r="45" spans="1:18">
      <c r="A45" s="23">
        <v>35</v>
      </c>
      <c r="B45" s="26" t="s">
        <v>6</v>
      </c>
      <c r="C45" s="27"/>
      <c r="D45" s="27"/>
      <c r="E45" s="27"/>
      <c r="F45" s="34"/>
      <c r="G45" s="37"/>
      <c r="H45" s="37"/>
      <c r="I45" s="53"/>
      <c r="J45" s="53"/>
      <c r="K45" s="46"/>
      <c r="L45" s="54"/>
      <c r="M45" s="48"/>
      <c r="N45" s="49"/>
      <c r="O45" s="49"/>
      <c r="P45" s="50"/>
      <c r="Q45" s="53"/>
      <c r="R45" s="45"/>
    </row>
    <row r="46" spans="1:18">
      <c r="A46" s="23">
        <v>36</v>
      </c>
      <c r="B46" s="26" t="s">
        <v>6</v>
      </c>
      <c r="C46" s="27"/>
      <c r="D46" s="27"/>
      <c r="E46" s="27"/>
      <c r="F46" s="34"/>
      <c r="G46" s="30"/>
      <c r="H46" s="30"/>
      <c r="I46" s="53"/>
      <c r="J46" s="53"/>
      <c r="K46" s="46"/>
      <c r="L46" s="54"/>
      <c r="M46" s="48"/>
      <c r="N46" s="49"/>
      <c r="O46" s="49"/>
      <c r="P46" s="50"/>
      <c r="Q46" s="53"/>
      <c r="R46" s="45"/>
    </row>
    <row r="47" spans="1:18">
      <c r="A47" s="23">
        <v>37</v>
      </c>
      <c r="B47" s="26" t="s">
        <v>6</v>
      </c>
      <c r="C47" s="27"/>
      <c r="D47" s="27"/>
      <c r="E47" s="27"/>
      <c r="F47" s="34"/>
      <c r="G47" s="37"/>
      <c r="H47" s="37"/>
      <c r="I47" s="53"/>
      <c r="J47" s="53"/>
      <c r="K47" s="46"/>
      <c r="L47" s="54"/>
      <c r="M47" s="48"/>
      <c r="N47" s="49"/>
      <c r="O47" s="49"/>
      <c r="P47" s="50"/>
      <c r="Q47" s="53"/>
      <c r="R47" s="45"/>
    </row>
    <row r="48" spans="1:18">
      <c r="A48" s="23">
        <v>38</v>
      </c>
      <c r="B48" s="26" t="s">
        <v>6</v>
      </c>
      <c r="C48" s="27"/>
      <c r="D48" s="27"/>
      <c r="E48" s="27"/>
      <c r="F48" s="34"/>
      <c r="G48" s="30"/>
      <c r="H48" s="30"/>
      <c r="I48" s="53"/>
      <c r="J48" s="53"/>
      <c r="K48" s="46"/>
      <c r="L48" s="54"/>
      <c r="M48" s="48"/>
      <c r="N48" s="49"/>
      <c r="O48" s="49"/>
      <c r="P48" s="50"/>
      <c r="Q48" s="53"/>
      <c r="R48" s="45"/>
    </row>
    <row r="49" spans="1:18">
      <c r="A49" s="23">
        <v>39</v>
      </c>
      <c r="B49" s="26" t="s">
        <v>6</v>
      </c>
      <c r="C49" s="27"/>
      <c r="D49" s="27"/>
      <c r="E49" s="27"/>
      <c r="F49" s="34"/>
      <c r="G49" s="37"/>
      <c r="H49" s="37"/>
      <c r="I49" s="53"/>
      <c r="J49" s="53"/>
      <c r="K49" s="46"/>
      <c r="L49" s="54"/>
      <c r="M49" s="48"/>
      <c r="N49" s="49"/>
      <c r="O49" s="49"/>
      <c r="P49" s="50"/>
      <c r="Q49" s="53"/>
      <c r="R49" s="45"/>
    </row>
    <row r="50" spans="1:18">
      <c r="A50" s="23">
        <v>40</v>
      </c>
      <c r="B50" s="26" t="s">
        <v>6</v>
      </c>
      <c r="C50" s="27"/>
      <c r="D50" s="27"/>
      <c r="E50" s="27"/>
      <c r="F50" s="34"/>
      <c r="G50" s="30"/>
      <c r="H50" s="30"/>
      <c r="I50" s="53"/>
      <c r="J50" s="53"/>
      <c r="K50" s="46"/>
      <c r="L50" s="54"/>
      <c r="M50" s="48"/>
      <c r="N50" s="49"/>
      <c r="O50" s="49"/>
      <c r="P50" s="50"/>
      <c r="Q50" s="53"/>
      <c r="R50" s="45"/>
    </row>
    <row r="51" spans="1:18">
      <c r="A51" s="23">
        <v>41</v>
      </c>
      <c r="B51" s="26" t="s">
        <v>6</v>
      </c>
      <c r="C51" s="27"/>
      <c r="D51" s="27"/>
      <c r="E51" s="27"/>
      <c r="F51" s="34"/>
      <c r="G51" s="37"/>
      <c r="H51" s="37"/>
      <c r="I51" s="53"/>
      <c r="J51" s="53"/>
      <c r="K51" s="46"/>
      <c r="L51" s="54"/>
      <c r="M51" s="48"/>
      <c r="N51" s="49"/>
      <c r="O51" s="49"/>
      <c r="P51" s="50"/>
      <c r="Q51" s="53"/>
      <c r="R51" s="45"/>
    </row>
    <row r="52" spans="1:18">
      <c r="A52" s="23">
        <v>42</v>
      </c>
      <c r="B52" s="26" t="s">
        <v>6</v>
      </c>
      <c r="C52" s="27"/>
      <c r="D52" s="27"/>
      <c r="E52" s="27"/>
      <c r="F52" s="34"/>
      <c r="G52" s="30"/>
      <c r="H52" s="30"/>
      <c r="I52" s="53"/>
      <c r="J52" s="53"/>
      <c r="K52" s="46"/>
      <c r="L52" s="54"/>
      <c r="M52" s="48"/>
      <c r="N52" s="49"/>
      <c r="O52" s="49"/>
      <c r="P52" s="50"/>
      <c r="Q52" s="53"/>
      <c r="R52" s="45"/>
    </row>
    <row r="53" spans="1:18">
      <c r="A53" s="23">
        <v>43</v>
      </c>
      <c r="B53" s="26" t="s">
        <v>6</v>
      </c>
      <c r="C53" s="27"/>
      <c r="D53" s="27"/>
      <c r="E53" s="27"/>
      <c r="F53" s="34"/>
      <c r="G53" s="37"/>
      <c r="H53" s="37"/>
      <c r="I53" s="53"/>
      <c r="J53" s="53"/>
      <c r="K53" s="46"/>
      <c r="L53" s="54"/>
      <c r="M53" s="48"/>
      <c r="N53" s="49"/>
      <c r="O53" s="49"/>
      <c r="P53" s="50"/>
      <c r="Q53" s="53"/>
      <c r="R53" s="45"/>
    </row>
    <row r="54" spans="1:18">
      <c r="A54" s="23">
        <v>44</v>
      </c>
      <c r="B54" s="26" t="s">
        <v>6</v>
      </c>
      <c r="C54" s="27"/>
      <c r="D54" s="27"/>
      <c r="E54" s="27"/>
      <c r="F54" s="34"/>
      <c r="G54" s="30"/>
      <c r="H54" s="30"/>
      <c r="I54" s="53"/>
      <c r="J54" s="53"/>
      <c r="K54" s="46"/>
      <c r="L54" s="54"/>
      <c r="M54" s="48"/>
      <c r="N54" s="49"/>
      <c r="O54" s="49"/>
      <c r="P54" s="50"/>
      <c r="Q54" s="53"/>
      <c r="R54" s="45"/>
    </row>
    <row r="55" spans="1:18">
      <c r="A55" s="23">
        <v>45</v>
      </c>
      <c r="B55" s="26" t="s">
        <v>6</v>
      </c>
      <c r="C55" s="27"/>
      <c r="D55" s="27"/>
      <c r="E55" s="27"/>
      <c r="F55" s="34"/>
      <c r="G55" s="37"/>
      <c r="H55" s="37"/>
      <c r="I55" s="53"/>
      <c r="J55" s="53"/>
      <c r="K55" s="46"/>
      <c r="L55" s="54"/>
      <c r="M55" s="48"/>
      <c r="N55" s="49"/>
      <c r="O55" s="49"/>
      <c r="P55" s="50"/>
      <c r="Q55" s="53"/>
      <c r="R55" s="45"/>
    </row>
    <row r="56" spans="1:18">
      <c r="A56" s="23">
        <v>46</v>
      </c>
      <c r="B56" s="26" t="s">
        <v>6</v>
      </c>
      <c r="C56" s="27"/>
      <c r="D56" s="27"/>
      <c r="E56" s="27"/>
      <c r="F56" s="34"/>
      <c r="G56" s="30"/>
      <c r="H56" s="30"/>
      <c r="I56" s="53"/>
      <c r="J56" s="53"/>
      <c r="K56" s="46"/>
      <c r="L56" s="54"/>
      <c r="M56" s="48"/>
      <c r="N56" s="49"/>
      <c r="O56" s="49"/>
      <c r="P56" s="50"/>
      <c r="Q56" s="53"/>
      <c r="R56" s="45"/>
    </row>
    <row r="57" spans="1:18">
      <c r="A57" s="23">
        <v>47</v>
      </c>
      <c r="B57" s="26" t="s">
        <v>6</v>
      </c>
      <c r="C57" s="27"/>
      <c r="D57" s="27"/>
      <c r="E57" s="27"/>
      <c r="F57" s="34"/>
      <c r="G57" s="37"/>
      <c r="H57" s="37"/>
      <c r="I57" s="53"/>
      <c r="J57" s="53"/>
      <c r="K57" s="46"/>
      <c r="L57" s="54"/>
      <c r="M57" s="48"/>
      <c r="N57" s="49"/>
      <c r="O57" s="49"/>
      <c r="P57" s="50"/>
      <c r="Q57" s="53"/>
      <c r="R57" s="45"/>
    </row>
    <row r="58" spans="1:18">
      <c r="A58" s="23">
        <v>48</v>
      </c>
      <c r="B58" s="26" t="s">
        <v>6</v>
      </c>
      <c r="C58" s="27"/>
      <c r="D58" s="27"/>
      <c r="E58" s="27"/>
      <c r="F58" s="34"/>
      <c r="G58" s="30"/>
      <c r="H58" s="30"/>
      <c r="I58" s="53"/>
      <c r="J58" s="53"/>
      <c r="K58" s="46"/>
      <c r="L58" s="54"/>
      <c r="M58" s="48"/>
      <c r="N58" s="49"/>
      <c r="O58" s="49"/>
      <c r="P58" s="50"/>
      <c r="Q58" s="53"/>
      <c r="R58" s="45"/>
    </row>
    <row r="59" spans="1:18">
      <c r="A59" s="23">
        <v>49</v>
      </c>
      <c r="B59" s="26" t="s">
        <v>6</v>
      </c>
      <c r="C59" s="27"/>
      <c r="D59" s="27"/>
      <c r="E59" s="27"/>
      <c r="F59" s="34"/>
      <c r="G59" s="37"/>
      <c r="H59" s="37"/>
      <c r="I59" s="53"/>
      <c r="J59" s="53"/>
      <c r="K59" s="46"/>
      <c r="L59" s="54"/>
      <c r="M59" s="48"/>
      <c r="N59" s="49"/>
      <c r="O59" s="49"/>
      <c r="P59" s="50"/>
      <c r="Q59" s="53"/>
      <c r="R59" s="45"/>
    </row>
    <row r="60" spans="1:18">
      <c r="A60" s="23">
        <v>50</v>
      </c>
      <c r="B60" s="26" t="s">
        <v>6</v>
      </c>
      <c r="C60" s="27"/>
      <c r="D60" s="27"/>
      <c r="E60" s="27"/>
      <c r="F60" s="34"/>
      <c r="G60" s="30"/>
      <c r="H60" s="30"/>
      <c r="I60" s="53"/>
      <c r="J60" s="53"/>
      <c r="K60" s="46"/>
      <c r="L60" s="54"/>
      <c r="M60" s="48"/>
      <c r="N60" s="49"/>
      <c r="O60" s="49"/>
      <c r="P60" s="50"/>
      <c r="Q60" s="53"/>
      <c r="R60" s="45"/>
    </row>
    <row r="62" spans="2:2">
      <c r="B62" s="38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2" etc:filterBottomFollowUsedRange="0">
    <sortState ref="A10:R62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C19:D19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abSelected="1" topLeftCell="A11" workbookViewId="0">
      <selection activeCell="E32" sqref="E32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243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5" t="s">
        <v>1</v>
      </c>
      <c r="R2" s="56">
        <f>COUNTA(M11:M60)</f>
        <v>20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5"/>
      <c r="R3" s="56"/>
    </row>
    <row r="4" spans="1:18">
      <c r="A4" s="14" t="s">
        <v>2</v>
      </c>
      <c r="B4" s="15"/>
      <c r="C4" s="14" t="s">
        <v>81</v>
      </c>
      <c r="E4" s="16" t="s">
        <v>3</v>
      </c>
      <c r="F4" s="17"/>
      <c r="Q4" s="21" t="s">
        <v>4</v>
      </c>
      <c r="R4" s="57">
        <f>COUNTIF(P11:P60,"победитель")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6">
        <f>COUNTIF(P11:P60,"призер")</f>
        <v>2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6">
        <f>COUNTIF(P11:P60,"участник")</f>
        <v>17</v>
      </c>
    </row>
    <row r="7" spans="1:18">
      <c r="A7" s="14" t="s">
        <v>12</v>
      </c>
      <c r="B7" s="15"/>
      <c r="C7" s="14">
        <v>9</v>
      </c>
      <c r="E7" s="17"/>
      <c r="F7" s="17"/>
      <c r="P7" s="39"/>
      <c r="Q7" s="21" t="s">
        <v>13</v>
      </c>
      <c r="R7" s="58">
        <v>0.45</v>
      </c>
    </row>
    <row r="8" spans="1:18">
      <c r="A8" s="14" t="s">
        <v>14</v>
      </c>
      <c r="B8" s="15"/>
      <c r="C8" s="18">
        <v>45932</v>
      </c>
      <c r="F8" s="17"/>
      <c r="Q8" s="59" t="s">
        <v>15</v>
      </c>
      <c r="R8" s="58">
        <f>(R4+R5)/R2</f>
        <v>0.15</v>
      </c>
    </row>
    <row r="9" spans="3:18">
      <c r="C9" s="19" t="s">
        <v>16</v>
      </c>
      <c r="D9" s="19"/>
      <c r="E9" s="20">
        <v>30</v>
      </c>
      <c r="G9" s="21" t="s">
        <v>17</v>
      </c>
      <c r="H9" s="62">
        <f>E9/2</f>
        <v>15</v>
      </c>
      <c r="J9" s="40" t="s">
        <v>18</v>
      </c>
      <c r="K9" s="41">
        <f>MAX(M11:M60)</f>
        <v>20</v>
      </c>
      <c r="L9" s="42" t="str">
        <f>IF(K9*100/E9&gt;=50,"победитель","участник")</f>
        <v>победитель</v>
      </c>
      <c r="P9" s="43">
        <f>R8-45%</f>
        <v>-0.3</v>
      </c>
      <c r="Q9" s="21" t="s">
        <v>19</v>
      </c>
      <c r="R9" s="60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4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1"/>
      <c r="T10" s="61"/>
      <c r="U10" s="61"/>
    </row>
    <row r="11" s="9" customFormat="1" ht="12.95" customHeight="1" spans="1:18">
      <c r="A11" s="23">
        <v>15</v>
      </c>
      <c r="B11" s="26" t="s">
        <v>6</v>
      </c>
      <c r="C11" s="45" t="s">
        <v>244</v>
      </c>
      <c r="D11" s="63" t="s">
        <v>245</v>
      </c>
      <c r="E11" s="63" t="s">
        <v>246</v>
      </c>
      <c r="F11" s="65"/>
      <c r="G11" s="30"/>
      <c r="H11" s="30"/>
      <c r="I11" s="30"/>
      <c r="J11" s="53" t="s">
        <v>85</v>
      </c>
      <c r="K11" s="46" t="s">
        <v>247</v>
      </c>
      <c r="L11" s="72" t="s">
        <v>248</v>
      </c>
      <c r="M11" s="48">
        <v>20</v>
      </c>
      <c r="N11" s="49">
        <f t="shared" ref="N11:N30" si="0">IF(M11="","",M11/$E$9)</f>
        <v>0.666666666666667</v>
      </c>
      <c r="O11" s="49">
        <f t="shared" ref="O11:O30" si="1">IF(M11="","",M11/$K$9)</f>
        <v>1</v>
      </c>
      <c r="P11" s="50" t="str">
        <f t="shared" ref="P11:P30" si="2">IF(M11="","",IF($K$9=M11,$L$9,IF(M11&gt;=$H$9,"призер","участник")))</f>
        <v>победитель</v>
      </c>
      <c r="Q11" s="53" t="s">
        <v>88</v>
      </c>
      <c r="R11" s="45" t="s">
        <v>85</v>
      </c>
    </row>
    <row r="12" s="9" customFormat="1" ht="12.95" customHeight="1" spans="1:18">
      <c r="A12" s="23">
        <v>12</v>
      </c>
      <c r="B12" s="26" t="s">
        <v>6</v>
      </c>
      <c r="C12" s="66" t="s">
        <v>249</v>
      </c>
      <c r="D12" s="66" t="s">
        <v>250</v>
      </c>
      <c r="E12" s="66" t="s">
        <v>251</v>
      </c>
      <c r="F12" s="67"/>
      <c r="G12" s="30"/>
      <c r="H12" s="30"/>
      <c r="I12" s="30"/>
      <c r="J12" s="53" t="s">
        <v>85</v>
      </c>
      <c r="K12" s="46" t="s">
        <v>252</v>
      </c>
      <c r="L12" s="73" t="s">
        <v>253</v>
      </c>
      <c r="M12" s="48">
        <v>18</v>
      </c>
      <c r="N12" s="49">
        <f t="shared" si="0"/>
        <v>0.6</v>
      </c>
      <c r="O12" s="49">
        <f t="shared" si="1"/>
        <v>0.9</v>
      </c>
      <c r="P12" s="50" t="str">
        <f t="shared" si="2"/>
        <v>призер</v>
      </c>
      <c r="Q12" s="53" t="s">
        <v>115</v>
      </c>
      <c r="R12" s="45" t="s">
        <v>85</v>
      </c>
    </row>
    <row r="13" spans="1:18">
      <c r="A13" s="23">
        <v>13</v>
      </c>
      <c r="B13" s="26" t="s">
        <v>6</v>
      </c>
      <c r="C13" s="66" t="s">
        <v>250</v>
      </c>
      <c r="D13" s="66" t="s">
        <v>254</v>
      </c>
      <c r="E13" s="66" t="s">
        <v>254</v>
      </c>
      <c r="F13" s="67"/>
      <c r="G13" s="30"/>
      <c r="H13" s="30"/>
      <c r="I13" s="30"/>
      <c r="J13" s="53" t="s">
        <v>85</v>
      </c>
      <c r="K13" s="46" t="s">
        <v>252</v>
      </c>
      <c r="L13" s="73" t="s">
        <v>255</v>
      </c>
      <c r="M13" s="48">
        <v>18</v>
      </c>
      <c r="N13" s="49">
        <f t="shared" si="0"/>
        <v>0.6</v>
      </c>
      <c r="O13" s="49">
        <f t="shared" si="1"/>
        <v>0.9</v>
      </c>
      <c r="P13" s="50" t="str">
        <f t="shared" si="2"/>
        <v>призер</v>
      </c>
      <c r="Q13" s="53" t="s">
        <v>115</v>
      </c>
      <c r="R13" s="45" t="s">
        <v>85</v>
      </c>
    </row>
    <row r="14" spans="1:18">
      <c r="A14" s="23">
        <v>20</v>
      </c>
      <c r="B14" s="26" t="s">
        <v>6</v>
      </c>
      <c r="C14" s="45" t="s">
        <v>256</v>
      </c>
      <c r="D14" s="63" t="s">
        <v>245</v>
      </c>
      <c r="E14" s="63" t="s">
        <v>257</v>
      </c>
      <c r="F14" s="65"/>
      <c r="G14" s="30"/>
      <c r="H14" s="30"/>
      <c r="I14" s="46"/>
      <c r="J14" s="53" t="s">
        <v>85</v>
      </c>
      <c r="K14" s="46" t="s">
        <v>258</v>
      </c>
      <c r="L14" s="72" t="s">
        <v>259</v>
      </c>
      <c r="M14" s="48">
        <v>10</v>
      </c>
      <c r="N14" s="49">
        <f t="shared" si="0"/>
        <v>0.333333333333333</v>
      </c>
      <c r="O14" s="49">
        <f t="shared" si="1"/>
        <v>0.5</v>
      </c>
      <c r="P14" s="50" t="str">
        <f t="shared" si="2"/>
        <v>участник</v>
      </c>
      <c r="Q14" s="53" t="s">
        <v>88</v>
      </c>
      <c r="R14" s="45" t="s">
        <v>85</v>
      </c>
    </row>
    <row r="15" spans="1:18">
      <c r="A15" s="23">
        <v>16</v>
      </c>
      <c r="B15" s="26" t="s">
        <v>6</v>
      </c>
      <c r="C15" s="45" t="s">
        <v>260</v>
      </c>
      <c r="D15" s="63" t="s">
        <v>257</v>
      </c>
      <c r="E15" s="63" t="s">
        <v>251</v>
      </c>
      <c r="F15" s="65"/>
      <c r="G15" s="30"/>
      <c r="H15" s="30"/>
      <c r="I15" s="30"/>
      <c r="J15" s="53" t="s">
        <v>85</v>
      </c>
      <c r="K15" s="46" t="s">
        <v>247</v>
      </c>
      <c r="L15" s="72" t="s">
        <v>261</v>
      </c>
      <c r="M15" s="48">
        <v>8</v>
      </c>
      <c r="N15" s="49">
        <f t="shared" si="0"/>
        <v>0.266666666666667</v>
      </c>
      <c r="O15" s="49">
        <f t="shared" si="1"/>
        <v>0.4</v>
      </c>
      <c r="P15" s="50" t="str">
        <f t="shared" si="2"/>
        <v>участник</v>
      </c>
      <c r="Q15" s="53" t="s">
        <v>88</v>
      </c>
      <c r="R15" s="45" t="s">
        <v>85</v>
      </c>
    </row>
    <row r="16" spans="1:18">
      <c r="A16" s="23">
        <v>17</v>
      </c>
      <c r="B16" s="26" t="s">
        <v>6</v>
      </c>
      <c r="C16" s="45" t="s">
        <v>262</v>
      </c>
      <c r="D16" s="63" t="s">
        <v>246</v>
      </c>
      <c r="E16" s="63" t="s">
        <v>250</v>
      </c>
      <c r="F16" s="65"/>
      <c r="G16" s="30"/>
      <c r="H16" s="30"/>
      <c r="I16" s="30"/>
      <c r="J16" s="53" t="s">
        <v>85</v>
      </c>
      <c r="K16" s="46" t="s">
        <v>258</v>
      </c>
      <c r="L16" s="72" t="s">
        <v>263</v>
      </c>
      <c r="M16" s="48">
        <v>8</v>
      </c>
      <c r="N16" s="49">
        <f t="shared" si="0"/>
        <v>0.266666666666667</v>
      </c>
      <c r="O16" s="49">
        <f t="shared" si="1"/>
        <v>0.4</v>
      </c>
      <c r="P16" s="50" t="str">
        <f t="shared" si="2"/>
        <v>участник</v>
      </c>
      <c r="Q16" s="53" t="s">
        <v>88</v>
      </c>
      <c r="R16" s="45" t="s">
        <v>85</v>
      </c>
    </row>
    <row r="17" spans="1:18">
      <c r="A17" s="23">
        <v>18</v>
      </c>
      <c r="B17" s="26" t="s">
        <v>6</v>
      </c>
      <c r="C17" s="45" t="s">
        <v>264</v>
      </c>
      <c r="D17" s="63" t="s">
        <v>265</v>
      </c>
      <c r="E17" s="63" t="s">
        <v>257</v>
      </c>
      <c r="F17" s="65"/>
      <c r="G17" s="30"/>
      <c r="H17" s="30"/>
      <c r="I17" s="30"/>
      <c r="J17" s="53" t="s">
        <v>85</v>
      </c>
      <c r="K17" s="46" t="s">
        <v>258</v>
      </c>
      <c r="L17" s="72" t="s">
        <v>266</v>
      </c>
      <c r="M17" s="48">
        <v>8</v>
      </c>
      <c r="N17" s="49">
        <f t="shared" si="0"/>
        <v>0.266666666666667</v>
      </c>
      <c r="O17" s="49">
        <f t="shared" si="1"/>
        <v>0.4</v>
      </c>
      <c r="P17" s="50" t="str">
        <f t="shared" si="2"/>
        <v>участник</v>
      </c>
      <c r="Q17" s="53" t="s">
        <v>88</v>
      </c>
      <c r="R17" s="45" t="s">
        <v>85</v>
      </c>
    </row>
    <row r="18" spans="1:18">
      <c r="A18" s="23">
        <v>6</v>
      </c>
      <c r="B18" s="26" t="s">
        <v>6</v>
      </c>
      <c r="C18" s="66" t="s">
        <v>257</v>
      </c>
      <c r="D18" s="66" t="s">
        <v>254</v>
      </c>
      <c r="E18" s="66" t="s">
        <v>254</v>
      </c>
      <c r="F18" s="67"/>
      <c r="G18" s="30"/>
      <c r="H18" s="30"/>
      <c r="I18" s="30"/>
      <c r="J18" s="53" t="s">
        <v>85</v>
      </c>
      <c r="K18" s="46" t="s">
        <v>252</v>
      </c>
      <c r="L18" s="73" t="s">
        <v>267</v>
      </c>
      <c r="M18" s="48">
        <v>7</v>
      </c>
      <c r="N18" s="49">
        <f t="shared" si="0"/>
        <v>0.233333333333333</v>
      </c>
      <c r="O18" s="49">
        <f t="shared" si="1"/>
        <v>0.35</v>
      </c>
      <c r="P18" s="50" t="str">
        <f t="shared" si="2"/>
        <v>участник</v>
      </c>
      <c r="Q18" s="53" t="s">
        <v>115</v>
      </c>
      <c r="R18" s="45" t="s">
        <v>85</v>
      </c>
    </row>
    <row r="19" spans="1:18">
      <c r="A19" s="23">
        <v>7</v>
      </c>
      <c r="B19" s="26" t="s">
        <v>6</v>
      </c>
      <c r="C19" s="66" t="s">
        <v>260</v>
      </c>
      <c r="D19" s="66" t="s">
        <v>249</v>
      </c>
      <c r="E19" s="66" t="s">
        <v>250</v>
      </c>
      <c r="F19" s="67"/>
      <c r="G19" s="30"/>
      <c r="H19" s="30"/>
      <c r="I19" s="30"/>
      <c r="J19" s="53" t="s">
        <v>85</v>
      </c>
      <c r="K19" s="46" t="s">
        <v>252</v>
      </c>
      <c r="L19" s="73" t="s">
        <v>268</v>
      </c>
      <c r="M19" s="48">
        <v>7</v>
      </c>
      <c r="N19" s="49">
        <f t="shared" si="0"/>
        <v>0.233333333333333</v>
      </c>
      <c r="O19" s="49">
        <f t="shared" si="1"/>
        <v>0.35</v>
      </c>
      <c r="P19" s="50" t="str">
        <f t="shared" si="2"/>
        <v>участник</v>
      </c>
      <c r="Q19" s="53" t="s">
        <v>115</v>
      </c>
      <c r="R19" s="45" t="s">
        <v>85</v>
      </c>
    </row>
    <row r="20" spans="1:18">
      <c r="A20" s="23">
        <v>10</v>
      </c>
      <c r="B20" s="26" t="s">
        <v>6</v>
      </c>
      <c r="C20" s="66" t="s">
        <v>269</v>
      </c>
      <c r="D20" s="66" t="s">
        <v>257</v>
      </c>
      <c r="E20" s="66" t="s">
        <v>257</v>
      </c>
      <c r="F20" s="67"/>
      <c r="G20" s="30"/>
      <c r="H20" s="30"/>
      <c r="I20" s="30"/>
      <c r="J20" s="53" t="s">
        <v>85</v>
      </c>
      <c r="K20" s="46" t="s">
        <v>252</v>
      </c>
      <c r="L20" s="73" t="s">
        <v>270</v>
      </c>
      <c r="M20" s="48">
        <v>6</v>
      </c>
      <c r="N20" s="49">
        <f t="shared" si="0"/>
        <v>0.2</v>
      </c>
      <c r="O20" s="49">
        <f t="shared" si="1"/>
        <v>0.3</v>
      </c>
      <c r="P20" s="50" t="str">
        <f t="shared" si="2"/>
        <v>участник</v>
      </c>
      <c r="Q20" s="53" t="s">
        <v>115</v>
      </c>
      <c r="R20" s="45" t="s">
        <v>85</v>
      </c>
    </row>
    <row r="21" spans="1:18">
      <c r="A21" s="23">
        <v>5</v>
      </c>
      <c r="B21" s="26" t="s">
        <v>6</v>
      </c>
      <c r="C21" s="66" t="s">
        <v>271</v>
      </c>
      <c r="D21" s="66" t="s">
        <v>254</v>
      </c>
      <c r="E21" s="66" t="s">
        <v>257</v>
      </c>
      <c r="F21" s="67"/>
      <c r="G21" s="30"/>
      <c r="H21" s="30"/>
      <c r="I21" s="30"/>
      <c r="J21" s="53" t="s">
        <v>85</v>
      </c>
      <c r="K21" s="46" t="s">
        <v>252</v>
      </c>
      <c r="L21" s="73" t="s">
        <v>272</v>
      </c>
      <c r="M21" s="48">
        <v>5</v>
      </c>
      <c r="N21" s="49">
        <f t="shared" si="0"/>
        <v>0.166666666666667</v>
      </c>
      <c r="O21" s="49">
        <f t="shared" si="1"/>
        <v>0.25</v>
      </c>
      <c r="P21" s="50" t="str">
        <f t="shared" si="2"/>
        <v>участник</v>
      </c>
      <c r="Q21" s="53" t="s">
        <v>115</v>
      </c>
      <c r="R21" s="45" t="s">
        <v>85</v>
      </c>
    </row>
    <row r="22" spans="1:18">
      <c r="A22" s="23">
        <v>8</v>
      </c>
      <c r="B22" s="26" t="s">
        <v>6</v>
      </c>
      <c r="C22" s="66" t="s">
        <v>273</v>
      </c>
      <c r="D22" s="66" t="s">
        <v>274</v>
      </c>
      <c r="E22" s="66" t="s">
        <v>257</v>
      </c>
      <c r="F22" s="67"/>
      <c r="G22" s="30"/>
      <c r="H22" s="30"/>
      <c r="I22" s="30"/>
      <c r="J22" s="53" t="s">
        <v>85</v>
      </c>
      <c r="K22" s="46" t="s">
        <v>275</v>
      </c>
      <c r="L22" s="73" t="s">
        <v>276</v>
      </c>
      <c r="M22" s="48">
        <v>5</v>
      </c>
      <c r="N22" s="49">
        <f t="shared" si="0"/>
        <v>0.166666666666667</v>
      </c>
      <c r="O22" s="49">
        <f t="shared" si="1"/>
        <v>0.25</v>
      </c>
      <c r="P22" s="50" t="str">
        <f t="shared" si="2"/>
        <v>участник</v>
      </c>
      <c r="Q22" s="53" t="s">
        <v>115</v>
      </c>
      <c r="R22" s="45" t="s">
        <v>85</v>
      </c>
    </row>
    <row r="23" spans="1:18">
      <c r="A23" s="23">
        <v>19</v>
      </c>
      <c r="B23" s="26" t="s">
        <v>6</v>
      </c>
      <c r="C23" s="45" t="s">
        <v>273</v>
      </c>
      <c r="D23" s="63" t="s">
        <v>257</v>
      </c>
      <c r="E23" s="63" t="s">
        <v>254</v>
      </c>
      <c r="F23" s="65"/>
      <c r="G23" s="30"/>
      <c r="H23" s="30"/>
      <c r="I23" s="30"/>
      <c r="J23" s="53" t="s">
        <v>85</v>
      </c>
      <c r="K23" s="46" t="s">
        <v>258</v>
      </c>
      <c r="L23" s="72" t="s">
        <v>277</v>
      </c>
      <c r="M23" s="48">
        <v>5</v>
      </c>
      <c r="N23" s="49">
        <f t="shared" si="0"/>
        <v>0.166666666666667</v>
      </c>
      <c r="O23" s="49">
        <f t="shared" si="1"/>
        <v>0.25</v>
      </c>
      <c r="P23" s="50" t="str">
        <f t="shared" si="2"/>
        <v>участник</v>
      </c>
      <c r="Q23" s="53" t="s">
        <v>88</v>
      </c>
      <c r="R23" s="45" t="s">
        <v>85</v>
      </c>
    </row>
    <row r="24" spans="1:18">
      <c r="A24" s="23">
        <v>9</v>
      </c>
      <c r="B24" s="26" t="s">
        <v>6</v>
      </c>
      <c r="C24" s="66" t="s">
        <v>271</v>
      </c>
      <c r="D24" s="66" t="s">
        <v>278</v>
      </c>
      <c r="E24" s="66" t="s">
        <v>271</v>
      </c>
      <c r="F24" s="67"/>
      <c r="G24" s="30"/>
      <c r="H24" s="30"/>
      <c r="I24" s="30"/>
      <c r="J24" s="53" t="s">
        <v>85</v>
      </c>
      <c r="K24" s="46" t="s">
        <v>252</v>
      </c>
      <c r="L24" s="47" t="s">
        <v>279</v>
      </c>
      <c r="M24" s="48">
        <v>4</v>
      </c>
      <c r="N24" s="49">
        <f t="shared" si="0"/>
        <v>0.133333333333333</v>
      </c>
      <c r="O24" s="49">
        <f t="shared" si="1"/>
        <v>0.2</v>
      </c>
      <c r="P24" s="50" t="str">
        <f t="shared" si="2"/>
        <v>участник</v>
      </c>
      <c r="Q24" s="53" t="s">
        <v>115</v>
      </c>
      <c r="R24" s="45" t="s">
        <v>85</v>
      </c>
    </row>
    <row r="25" spans="1:18">
      <c r="A25" s="23">
        <v>1</v>
      </c>
      <c r="B25" s="26" t="s">
        <v>6</v>
      </c>
      <c r="C25" s="66" t="s">
        <v>269</v>
      </c>
      <c r="D25" s="66" t="s">
        <v>280</v>
      </c>
      <c r="E25" s="66" t="s">
        <v>269</v>
      </c>
      <c r="F25" s="67"/>
      <c r="G25" s="30"/>
      <c r="H25" s="30"/>
      <c r="I25" s="30"/>
      <c r="J25" s="53" t="s">
        <v>85</v>
      </c>
      <c r="K25" s="46" t="s">
        <v>252</v>
      </c>
      <c r="L25" s="47" t="s">
        <v>281</v>
      </c>
      <c r="M25" s="48">
        <v>3</v>
      </c>
      <c r="N25" s="49">
        <f t="shared" si="0"/>
        <v>0.1</v>
      </c>
      <c r="O25" s="49">
        <f t="shared" si="1"/>
        <v>0.15</v>
      </c>
      <c r="P25" s="50" t="str">
        <f t="shared" si="2"/>
        <v>участник</v>
      </c>
      <c r="Q25" s="53" t="s">
        <v>115</v>
      </c>
      <c r="R25" s="45" t="s">
        <v>85</v>
      </c>
    </row>
    <row r="26" spans="1:18">
      <c r="A26" s="23">
        <v>3</v>
      </c>
      <c r="B26" s="26" t="s">
        <v>6</v>
      </c>
      <c r="C26" s="66" t="s">
        <v>245</v>
      </c>
      <c r="D26" s="66" t="s">
        <v>245</v>
      </c>
      <c r="E26" s="66" t="s">
        <v>246</v>
      </c>
      <c r="F26" s="67"/>
      <c r="G26" s="30"/>
      <c r="H26" s="30"/>
      <c r="I26" s="30"/>
      <c r="J26" s="53" t="s">
        <v>85</v>
      </c>
      <c r="K26" s="52" t="s">
        <v>252</v>
      </c>
      <c r="L26" s="47" t="s">
        <v>282</v>
      </c>
      <c r="M26" s="48">
        <v>3</v>
      </c>
      <c r="N26" s="49">
        <f t="shared" si="0"/>
        <v>0.1</v>
      </c>
      <c r="O26" s="49">
        <f t="shared" si="1"/>
        <v>0.15</v>
      </c>
      <c r="P26" s="50" t="str">
        <f t="shared" si="2"/>
        <v>участник</v>
      </c>
      <c r="Q26" s="53" t="s">
        <v>115</v>
      </c>
      <c r="R26" s="45" t="s">
        <v>85</v>
      </c>
    </row>
    <row r="27" spans="1:18">
      <c r="A27" s="23">
        <v>14</v>
      </c>
      <c r="B27" s="26" t="s">
        <v>6</v>
      </c>
      <c r="C27" s="45" t="s">
        <v>283</v>
      </c>
      <c r="D27" s="63" t="s">
        <v>284</v>
      </c>
      <c r="E27" s="63" t="s">
        <v>254</v>
      </c>
      <c r="F27" s="65"/>
      <c r="G27" s="30"/>
      <c r="H27" s="30"/>
      <c r="I27" s="46"/>
      <c r="J27" s="53" t="s">
        <v>85</v>
      </c>
      <c r="K27" s="46" t="s">
        <v>247</v>
      </c>
      <c r="L27" s="47" t="s">
        <v>285</v>
      </c>
      <c r="M27" s="48">
        <v>3</v>
      </c>
      <c r="N27" s="49">
        <f t="shared" si="0"/>
        <v>0.1</v>
      </c>
      <c r="O27" s="49">
        <f t="shared" si="1"/>
        <v>0.15</v>
      </c>
      <c r="P27" s="50" t="str">
        <f t="shared" si="2"/>
        <v>участник</v>
      </c>
      <c r="Q27" s="53" t="s">
        <v>88</v>
      </c>
      <c r="R27" s="45" t="s">
        <v>85</v>
      </c>
    </row>
    <row r="28" spans="1:18">
      <c r="A28" s="23">
        <v>2</v>
      </c>
      <c r="B28" s="26" t="s">
        <v>6</v>
      </c>
      <c r="C28" s="66" t="s">
        <v>260</v>
      </c>
      <c r="D28" s="66" t="s">
        <v>257</v>
      </c>
      <c r="E28" s="66" t="s">
        <v>257</v>
      </c>
      <c r="F28" s="67"/>
      <c r="G28" s="30"/>
      <c r="H28" s="30"/>
      <c r="I28" s="30"/>
      <c r="J28" s="53" t="s">
        <v>85</v>
      </c>
      <c r="K28" s="46" t="s">
        <v>252</v>
      </c>
      <c r="L28" s="47" t="s">
        <v>286</v>
      </c>
      <c r="M28" s="48">
        <v>1</v>
      </c>
      <c r="N28" s="49">
        <f t="shared" si="0"/>
        <v>0.0333333333333333</v>
      </c>
      <c r="O28" s="49">
        <f t="shared" si="1"/>
        <v>0.05</v>
      </c>
      <c r="P28" s="50" t="str">
        <f t="shared" si="2"/>
        <v>участник</v>
      </c>
      <c r="Q28" s="53" t="s">
        <v>115</v>
      </c>
      <c r="R28" s="45" t="s">
        <v>85</v>
      </c>
    </row>
    <row r="29" spans="1:18">
      <c r="A29" s="23">
        <v>4</v>
      </c>
      <c r="B29" s="26" t="s">
        <v>6</v>
      </c>
      <c r="C29" s="66" t="s">
        <v>245</v>
      </c>
      <c r="D29" s="66" t="s">
        <v>283</v>
      </c>
      <c r="E29" s="66" t="s">
        <v>287</v>
      </c>
      <c r="F29" s="67"/>
      <c r="G29" s="30"/>
      <c r="H29" s="30"/>
      <c r="I29" s="30"/>
      <c r="J29" s="53" t="s">
        <v>85</v>
      </c>
      <c r="K29" s="46" t="s">
        <v>252</v>
      </c>
      <c r="L29" s="47" t="s">
        <v>288</v>
      </c>
      <c r="M29" s="48">
        <v>1</v>
      </c>
      <c r="N29" s="49">
        <f t="shared" si="0"/>
        <v>0.0333333333333333</v>
      </c>
      <c r="O29" s="49">
        <f t="shared" si="1"/>
        <v>0.05</v>
      </c>
      <c r="P29" s="50" t="str">
        <f t="shared" si="2"/>
        <v>участник</v>
      </c>
      <c r="Q29" s="53" t="s">
        <v>115</v>
      </c>
      <c r="R29" s="45" t="s">
        <v>85</v>
      </c>
    </row>
    <row r="30" spans="1:18">
      <c r="A30" s="23">
        <v>11</v>
      </c>
      <c r="B30" s="26" t="s">
        <v>6</v>
      </c>
      <c r="C30" s="68" t="s">
        <v>249</v>
      </c>
      <c r="D30" s="68" t="s">
        <v>245</v>
      </c>
      <c r="E30" s="68" t="s">
        <v>283</v>
      </c>
      <c r="F30" s="69"/>
      <c r="G30" s="70"/>
      <c r="H30" s="70"/>
      <c r="I30" s="70"/>
      <c r="J30" s="74" t="s">
        <v>85</v>
      </c>
      <c r="K30" s="75" t="s">
        <v>252</v>
      </c>
      <c r="L30" s="76" t="s">
        <v>289</v>
      </c>
      <c r="M30" s="77">
        <v>0</v>
      </c>
      <c r="N30" s="49">
        <f t="shared" si="0"/>
        <v>0</v>
      </c>
      <c r="O30" s="49">
        <f t="shared" si="1"/>
        <v>0</v>
      </c>
      <c r="P30" s="50" t="str">
        <f t="shared" si="2"/>
        <v>участник</v>
      </c>
      <c r="Q30" s="74" t="s">
        <v>115</v>
      </c>
      <c r="R30" s="78" t="s">
        <v>85</v>
      </c>
    </row>
    <row r="31" spans="1:21">
      <c r="A31" s="23">
        <v>21</v>
      </c>
      <c r="B31" s="26" t="s">
        <v>6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</row>
    <row r="32" spans="1:21">
      <c r="A32" s="23">
        <v>22</v>
      </c>
      <c r="B32" s="26" t="s">
        <v>6</v>
      </c>
      <c r="C32" s="27"/>
      <c r="D32" s="27"/>
      <c r="E32" s="27"/>
      <c r="F32" s="34"/>
      <c r="G32" s="30"/>
      <c r="H32" s="30"/>
      <c r="I32" s="53"/>
      <c r="J32" s="53"/>
      <c r="K32" s="46"/>
      <c r="L32" s="54"/>
      <c r="M32" s="48"/>
      <c r="N32" s="49"/>
      <c r="O32" s="49"/>
      <c r="P32" s="50"/>
      <c r="Q32" s="53"/>
      <c r="R32" s="45"/>
      <c r="S32" s="71"/>
      <c r="T32" s="71"/>
      <c r="U32" s="71"/>
    </row>
    <row r="33" spans="1:21">
      <c r="A33" s="23">
        <v>23</v>
      </c>
      <c r="B33" s="26" t="s">
        <v>6</v>
      </c>
      <c r="C33" s="27"/>
      <c r="D33" s="27"/>
      <c r="E33" s="27"/>
      <c r="F33" s="34"/>
      <c r="G33" s="30"/>
      <c r="H33" s="30"/>
      <c r="I33" s="53"/>
      <c r="J33" s="53"/>
      <c r="K33" s="46"/>
      <c r="L33" s="54"/>
      <c r="M33" s="48"/>
      <c r="N33" s="49"/>
      <c r="O33" s="49"/>
      <c r="P33" s="50"/>
      <c r="Q33" s="53"/>
      <c r="R33" s="45"/>
      <c r="S33" s="71"/>
      <c r="T33" s="71"/>
      <c r="U33" s="71"/>
    </row>
    <row r="34" spans="1:21">
      <c r="A34" s="23">
        <v>24</v>
      </c>
      <c r="B34" s="26" t="s">
        <v>6</v>
      </c>
      <c r="C34" s="27"/>
      <c r="D34" s="27"/>
      <c r="E34" s="27"/>
      <c r="F34" s="34"/>
      <c r="G34" s="30"/>
      <c r="H34" s="30"/>
      <c r="I34" s="53"/>
      <c r="J34" s="53"/>
      <c r="K34" s="46"/>
      <c r="L34" s="54"/>
      <c r="M34" s="48"/>
      <c r="N34" s="49"/>
      <c r="O34" s="49"/>
      <c r="P34" s="50"/>
      <c r="Q34" s="53"/>
      <c r="R34" s="45"/>
      <c r="S34" s="71"/>
      <c r="T34" s="71"/>
      <c r="U34" s="71"/>
    </row>
    <row r="35" spans="1:21">
      <c r="A35" s="23">
        <v>25</v>
      </c>
      <c r="B35" s="26" t="s">
        <v>6</v>
      </c>
      <c r="C35" s="27"/>
      <c r="D35" s="27"/>
      <c r="E35" s="27"/>
      <c r="F35" s="34"/>
      <c r="G35" s="30"/>
      <c r="H35" s="30"/>
      <c r="I35" s="53"/>
      <c r="J35" s="53"/>
      <c r="K35" s="46"/>
      <c r="L35" s="54"/>
      <c r="M35" s="48"/>
      <c r="N35" s="49"/>
      <c r="O35" s="49"/>
      <c r="P35" s="50"/>
      <c r="Q35" s="53"/>
      <c r="R35" s="45"/>
      <c r="S35" s="71"/>
      <c r="T35" s="71"/>
      <c r="U35" s="71"/>
    </row>
    <row r="36" spans="1:21">
      <c r="A36" s="23">
        <v>26</v>
      </c>
      <c r="B36" s="26" t="s">
        <v>6</v>
      </c>
      <c r="C36" s="27"/>
      <c r="D36" s="27"/>
      <c r="E36" s="27"/>
      <c r="F36" s="34"/>
      <c r="G36" s="30"/>
      <c r="H36" s="30"/>
      <c r="I36" s="53"/>
      <c r="J36" s="53"/>
      <c r="K36" s="46"/>
      <c r="L36" s="54"/>
      <c r="M36" s="48"/>
      <c r="N36" s="49"/>
      <c r="O36" s="49"/>
      <c r="P36" s="50"/>
      <c r="Q36" s="53"/>
      <c r="R36" s="45"/>
      <c r="S36" s="71"/>
      <c r="T36" s="71"/>
      <c r="U36" s="71"/>
    </row>
    <row r="37" spans="1:21">
      <c r="A37" s="23">
        <v>27</v>
      </c>
      <c r="B37" s="26" t="s">
        <v>6</v>
      </c>
      <c r="C37" s="35"/>
      <c r="D37" s="35"/>
      <c r="E37" s="35"/>
      <c r="F37" s="36"/>
      <c r="G37" s="30"/>
      <c r="H37" s="30"/>
      <c r="I37" s="45"/>
      <c r="J37" s="53"/>
      <c r="K37" s="46"/>
      <c r="L37" s="54"/>
      <c r="M37" s="48"/>
      <c r="N37" s="49"/>
      <c r="O37" s="49"/>
      <c r="P37" s="50"/>
      <c r="Q37" s="53"/>
      <c r="R37" s="45"/>
      <c r="S37" s="71"/>
      <c r="T37" s="71"/>
      <c r="U37" s="71"/>
    </row>
    <row r="38" spans="1:21">
      <c r="A38" s="23">
        <v>28</v>
      </c>
      <c r="B38" s="26" t="s">
        <v>6</v>
      </c>
      <c r="C38" s="27"/>
      <c r="D38" s="27"/>
      <c r="E38" s="27"/>
      <c r="F38" s="34"/>
      <c r="G38" s="30"/>
      <c r="H38" s="30"/>
      <c r="I38" s="53"/>
      <c r="J38" s="53"/>
      <c r="K38" s="46"/>
      <c r="L38" s="54"/>
      <c r="M38" s="48"/>
      <c r="N38" s="49"/>
      <c r="O38" s="49"/>
      <c r="P38" s="50"/>
      <c r="Q38" s="53"/>
      <c r="R38" s="45"/>
      <c r="S38" s="71"/>
      <c r="T38" s="71"/>
      <c r="U38" s="71"/>
    </row>
    <row r="39" spans="1:21">
      <c r="A39" s="23">
        <v>29</v>
      </c>
      <c r="B39" s="26" t="s">
        <v>6</v>
      </c>
      <c r="C39" s="27"/>
      <c r="D39" s="27"/>
      <c r="E39" s="27"/>
      <c r="F39" s="34"/>
      <c r="G39" s="30"/>
      <c r="H39" s="30"/>
      <c r="I39" s="53"/>
      <c r="J39" s="53"/>
      <c r="K39" s="46"/>
      <c r="L39" s="54"/>
      <c r="M39" s="48"/>
      <c r="N39" s="49"/>
      <c r="O39" s="49"/>
      <c r="P39" s="50"/>
      <c r="Q39" s="53"/>
      <c r="R39" s="45"/>
      <c r="S39" s="71"/>
      <c r="T39" s="71"/>
      <c r="U39" s="71"/>
    </row>
    <row r="40" spans="1:21">
      <c r="A40" s="23">
        <v>30</v>
      </c>
      <c r="B40" s="26" t="s">
        <v>6</v>
      </c>
      <c r="C40" s="27"/>
      <c r="D40" s="27"/>
      <c r="E40" s="27"/>
      <c r="F40" s="34"/>
      <c r="G40" s="30"/>
      <c r="H40" s="30"/>
      <c r="I40" s="53"/>
      <c r="J40" s="53"/>
      <c r="K40" s="46"/>
      <c r="L40" s="54"/>
      <c r="M40" s="48"/>
      <c r="N40" s="49"/>
      <c r="O40" s="49"/>
      <c r="P40" s="50"/>
      <c r="Q40" s="53"/>
      <c r="R40" s="45"/>
      <c r="S40" s="71"/>
      <c r="T40" s="71"/>
      <c r="U40" s="71"/>
    </row>
    <row r="41" spans="1:21">
      <c r="A41" s="23">
        <v>31</v>
      </c>
      <c r="B41" s="26" t="s">
        <v>6</v>
      </c>
      <c r="C41" s="27"/>
      <c r="D41" s="27"/>
      <c r="E41" s="27"/>
      <c r="F41" s="34"/>
      <c r="G41" s="30"/>
      <c r="H41" s="30"/>
      <c r="I41" s="53"/>
      <c r="J41" s="53"/>
      <c r="K41" s="46"/>
      <c r="L41" s="54"/>
      <c r="M41" s="48"/>
      <c r="N41" s="49"/>
      <c r="O41" s="49"/>
      <c r="P41" s="50"/>
      <c r="Q41" s="53"/>
      <c r="R41" s="45"/>
      <c r="S41" s="71"/>
      <c r="T41" s="71"/>
      <c r="U41" s="71"/>
    </row>
    <row r="42" spans="1:21">
      <c r="A42" s="23">
        <v>32</v>
      </c>
      <c r="B42" s="26" t="s">
        <v>6</v>
      </c>
      <c r="C42" s="27"/>
      <c r="D42" s="27"/>
      <c r="E42" s="27"/>
      <c r="F42" s="34"/>
      <c r="G42" s="30"/>
      <c r="H42" s="30"/>
      <c r="I42" s="53"/>
      <c r="J42" s="53"/>
      <c r="K42" s="46"/>
      <c r="L42" s="54"/>
      <c r="M42" s="48"/>
      <c r="N42" s="49"/>
      <c r="O42" s="49"/>
      <c r="P42" s="50"/>
      <c r="Q42" s="53"/>
      <c r="R42" s="45"/>
      <c r="S42" s="71"/>
      <c r="T42" s="71"/>
      <c r="U42" s="71"/>
    </row>
    <row r="43" spans="1:21">
      <c r="A43" s="23">
        <v>33</v>
      </c>
      <c r="B43" s="26" t="s">
        <v>6</v>
      </c>
      <c r="C43" s="27"/>
      <c r="D43" s="27"/>
      <c r="E43" s="27"/>
      <c r="F43" s="34"/>
      <c r="G43" s="37"/>
      <c r="H43" s="37"/>
      <c r="I43" s="53"/>
      <c r="J43" s="53"/>
      <c r="K43" s="46"/>
      <c r="L43" s="54"/>
      <c r="M43" s="48"/>
      <c r="N43" s="49"/>
      <c r="O43" s="49"/>
      <c r="P43" s="50"/>
      <c r="Q43" s="53"/>
      <c r="R43" s="45"/>
      <c r="S43" s="71"/>
      <c r="T43" s="71"/>
      <c r="U43" s="71"/>
    </row>
    <row r="44" spans="1:21">
      <c r="A44" s="23">
        <v>34</v>
      </c>
      <c r="B44" s="26" t="s">
        <v>6</v>
      </c>
      <c r="C44" s="27"/>
      <c r="D44" s="27"/>
      <c r="E44" s="27"/>
      <c r="F44" s="34"/>
      <c r="G44" s="30"/>
      <c r="H44" s="30"/>
      <c r="I44" s="53"/>
      <c r="J44" s="53"/>
      <c r="K44" s="46"/>
      <c r="L44" s="54"/>
      <c r="M44" s="48"/>
      <c r="N44" s="49"/>
      <c r="O44" s="49"/>
      <c r="P44" s="50"/>
      <c r="Q44" s="53"/>
      <c r="R44" s="45"/>
      <c r="S44" s="71"/>
      <c r="T44" s="71"/>
      <c r="U44" s="71"/>
    </row>
    <row r="45" spans="1:21">
      <c r="A45" s="23">
        <v>35</v>
      </c>
      <c r="B45" s="26" t="s">
        <v>6</v>
      </c>
      <c r="C45" s="27"/>
      <c r="D45" s="27"/>
      <c r="E45" s="27"/>
      <c r="F45" s="34"/>
      <c r="G45" s="37"/>
      <c r="H45" s="37"/>
      <c r="I45" s="53"/>
      <c r="J45" s="53"/>
      <c r="K45" s="46"/>
      <c r="L45" s="54"/>
      <c r="M45" s="48"/>
      <c r="N45" s="49"/>
      <c r="O45" s="49"/>
      <c r="P45" s="50"/>
      <c r="Q45" s="53"/>
      <c r="R45" s="45"/>
      <c r="S45" s="71"/>
      <c r="T45" s="71"/>
      <c r="U45" s="71"/>
    </row>
    <row r="46" spans="1:21">
      <c r="A46" s="23">
        <v>36</v>
      </c>
      <c r="B46" s="26" t="s">
        <v>6</v>
      </c>
      <c r="C46" s="27"/>
      <c r="D46" s="27"/>
      <c r="E46" s="27"/>
      <c r="F46" s="34"/>
      <c r="G46" s="30"/>
      <c r="H46" s="30"/>
      <c r="I46" s="53"/>
      <c r="J46" s="53"/>
      <c r="K46" s="46"/>
      <c r="L46" s="54"/>
      <c r="M46" s="48"/>
      <c r="N46" s="49"/>
      <c r="O46" s="49"/>
      <c r="P46" s="50"/>
      <c r="Q46" s="53"/>
      <c r="R46" s="45"/>
      <c r="S46" s="71"/>
      <c r="T46" s="71"/>
      <c r="U46" s="71"/>
    </row>
    <row r="47" spans="1:21">
      <c r="A47" s="23">
        <v>37</v>
      </c>
      <c r="B47" s="26" t="s">
        <v>6</v>
      </c>
      <c r="C47" s="27"/>
      <c r="D47" s="27"/>
      <c r="E47" s="27"/>
      <c r="F47" s="34"/>
      <c r="G47" s="37"/>
      <c r="H47" s="37"/>
      <c r="I47" s="53"/>
      <c r="J47" s="53"/>
      <c r="K47" s="46"/>
      <c r="L47" s="54"/>
      <c r="M47" s="48"/>
      <c r="N47" s="49"/>
      <c r="O47" s="49"/>
      <c r="P47" s="50"/>
      <c r="Q47" s="53"/>
      <c r="R47" s="45"/>
      <c r="S47" s="71"/>
      <c r="T47" s="71"/>
      <c r="U47" s="71"/>
    </row>
    <row r="48" spans="1:21">
      <c r="A48" s="23">
        <v>38</v>
      </c>
      <c r="B48" s="26" t="s">
        <v>6</v>
      </c>
      <c r="C48" s="27"/>
      <c r="D48" s="27"/>
      <c r="E48" s="27"/>
      <c r="F48" s="34"/>
      <c r="G48" s="30"/>
      <c r="H48" s="30"/>
      <c r="I48" s="53"/>
      <c r="J48" s="53"/>
      <c r="K48" s="46"/>
      <c r="L48" s="54"/>
      <c r="M48" s="48"/>
      <c r="N48" s="49"/>
      <c r="O48" s="49"/>
      <c r="P48" s="50"/>
      <c r="Q48" s="53"/>
      <c r="R48" s="45"/>
      <c r="S48" s="71"/>
      <c r="T48" s="71"/>
      <c r="U48" s="71"/>
    </row>
    <row r="49" spans="1:21">
      <c r="A49" s="23">
        <v>39</v>
      </c>
      <c r="B49" s="26" t="s">
        <v>6</v>
      </c>
      <c r="C49" s="27"/>
      <c r="D49" s="27"/>
      <c r="E49" s="27"/>
      <c r="F49" s="34"/>
      <c r="G49" s="37"/>
      <c r="H49" s="37"/>
      <c r="I49" s="53"/>
      <c r="J49" s="53"/>
      <c r="K49" s="46"/>
      <c r="L49" s="54"/>
      <c r="M49" s="48"/>
      <c r="N49" s="49"/>
      <c r="O49" s="49"/>
      <c r="P49" s="50"/>
      <c r="Q49" s="53"/>
      <c r="R49" s="45"/>
      <c r="S49" s="71"/>
      <c r="T49" s="71"/>
      <c r="U49" s="71"/>
    </row>
    <row r="50" spans="1:21">
      <c r="A50" s="23">
        <v>40</v>
      </c>
      <c r="B50" s="26" t="s">
        <v>6</v>
      </c>
      <c r="C50" s="27"/>
      <c r="D50" s="27"/>
      <c r="E50" s="27"/>
      <c r="F50" s="34"/>
      <c r="G50" s="30"/>
      <c r="H50" s="30"/>
      <c r="I50" s="53"/>
      <c r="J50" s="53"/>
      <c r="K50" s="46"/>
      <c r="L50" s="54"/>
      <c r="M50" s="48"/>
      <c r="N50" s="49"/>
      <c r="O50" s="49"/>
      <c r="P50" s="50"/>
      <c r="Q50" s="53"/>
      <c r="R50" s="45"/>
      <c r="S50" s="71"/>
      <c r="T50" s="71"/>
      <c r="U50" s="71"/>
    </row>
    <row r="51" spans="1:21">
      <c r="A51" s="23">
        <v>41</v>
      </c>
      <c r="B51" s="26" t="s">
        <v>6</v>
      </c>
      <c r="C51" s="27"/>
      <c r="D51" s="27"/>
      <c r="E51" s="27"/>
      <c r="F51" s="34"/>
      <c r="G51" s="37"/>
      <c r="H51" s="37"/>
      <c r="I51" s="53"/>
      <c r="J51" s="53"/>
      <c r="K51" s="46"/>
      <c r="L51" s="54"/>
      <c r="M51" s="48"/>
      <c r="N51" s="49"/>
      <c r="O51" s="49"/>
      <c r="P51" s="50"/>
      <c r="Q51" s="53"/>
      <c r="R51" s="45"/>
      <c r="S51" s="71"/>
      <c r="T51" s="71"/>
      <c r="U51" s="71"/>
    </row>
    <row r="52" spans="1:21">
      <c r="A52" s="23">
        <v>42</v>
      </c>
      <c r="B52" s="26" t="s">
        <v>6</v>
      </c>
      <c r="C52" s="27"/>
      <c r="D52" s="27"/>
      <c r="E52" s="27"/>
      <c r="F52" s="34"/>
      <c r="G52" s="30"/>
      <c r="H52" s="30"/>
      <c r="I52" s="53"/>
      <c r="J52" s="53"/>
      <c r="K52" s="46"/>
      <c r="L52" s="54"/>
      <c r="M52" s="48"/>
      <c r="N52" s="49"/>
      <c r="O52" s="49"/>
      <c r="P52" s="50"/>
      <c r="Q52" s="53"/>
      <c r="R52" s="45"/>
      <c r="S52" s="71"/>
      <c r="T52" s="71"/>
      <c r="U52" s="71"/>
    </row>
    <row r="53" spans="1:21">
      <c r="A53" s="23">
        <v>43</v>
      </c>
      <c r="B53" s="26" t="s">
        <v>6</v>
      </c>
      <c r="C53" s="27"/>
      <c r="D53" s="27"/>
      <c r="E53" s="27"/>
      <c r="F53" s="34"/>
      <c r="G53" s="37"/>
      <c r="H53" s="37"/>
      <c r="I53" s="53"/>
      <c r="J53" s="53"/>
      <c r="K53" s="46"/>
      <c r="L53" s="54"/>
      <c r="M53" s="48"/>
      <c r="N53" s="49"/>
      <c r="O53" s="49"/>
      <c r="P53" s="50"/>
      <c r="Q53" s="53"/>
      <c r="R53" s="45"/>
      <c r="S53" s="71"/>
      <c r="T53" s="71"/>
      <c r="U53" s="71"/>
    </row>
    <row r="54" spans="1:21">
      <c r="A54" s="23">
        <v>44</v>
      </c>
      <c r="B54" s="26" t="s">
        <v>6</v>
      </c>
      <c r="C54" s="27"/>
      <c r="D54" s="27"/>
      <c r="E54" s="27"/>
      <c r="F54" s="34"/>
      <c r="G54" s="30"/>
      <c r="H54" s="30"/>
      <c r="I54" s="53"/>
      <c r="J54" s="53"/>
      <c r="K54" s="46"/>
      <c r="L54" s="54"/>
      <c r="M54" s="48"/>
      <c r="N54" s="49"/>
      <c r="O54" s="49"/>
      <c r="P54" s="50"/>
      <c r="Q54" s="53"/>
      <c r="R54" s="45"/>
      <c r="S54" s="71"/>
      <c r="T54" s="71"/>
      <c r="U54" s="71"/>
    </row>
    <row r="55" spans="1:21">
      <c r="A55" s="23">
        <v>45</v>
      </c>
      <c r="B55" s="26" t="s">
        <v>6</v>
      </c>
      <c r="C55" s="27"/>
      <c r="D55" s="27"/>
      <c r="E55" s="27"/>
      <c r="F55" s="34"/>
      <c r="G55" s="37"/>
      <c r="H55" s="37"/>
      <c r="I55" s="53"/>
      <c r="J55" s="53"/>
      <c r="K55" s="46"/>
      <c r="L55" s="54"/>
      <c r="M55" s="48"/>
      <c r="N55" s="49"/>
      <c r="O55" s="49"/>
      <c r="P55" s="50"/>
      <c r="Q55" s="53"/>
      <c r="R55" s="45"/>
      <c r="S55" s="71"/>
      <c r="T55" s="71"/>
      <c r="U55" s="71"/>
    </row>
    <row r="56" spans="1:21">
      <c r="A56" s="23">
        <v>46</v>
      </c>
      <c r="B56" s="26" t="s">
        <v>6</v>
      </c>
      <c r="C56" s="27"/>
      <c r="D56" s="27"/>
      <c r="E56" s="27"/>
      <c r="F56" s="34"/>
      <c r="G56" s="30"/>
      <c r="H56" s="30"/>
      <c r="I56" s="53"/>
      <c r="J56" s="53"/>
      <c r="K56" s="46"/>
      <c r="L56" s="54"/>
      <c r="M56" s="48"/>
      <c r="N56" s="49"/>
      <c r="O56" s="49"/>
      <c r="P56" s="50"/>
      <c r="Q56" s="53"/>
      <c r="R56" s="45"/>
      <c r="S56" s="71"/>
      <c r="T56" s="71"/>
      <c r="U56" s="71"/>
    </row>
    <row r="57" spans="1:21">
      <c r="A57" s="23">
        <v>47</v>
      </c>
      <c r="B57" s="26" t="s">
        <v>6</v>
      </c>
      <c r="C57" s="27"/>
      <c r="D57" s="27"/>
      <c r="E57" s="27"/>
      <c r="F57" s="34"/>
      <c r="G57" s="37"/>
      <c r="H57" s="37"/>
      <c r="I57" s="53"/>
      <c r="J57" s="53"/>
      <c r="K57" s="46"/>
      <c r="L57" s="54"/>
      <c r="M57" s="48"/>
      <c r="N57" s="49"/>
      <c r="O57" s="49"/>
      <c r="P57" s="50"/>
      <c r="Q57" s="53"/>
      <c r="R57" s="45"/>
      <c r="S57" s="71"/>
      <c r="T57" s="71"/>
      <c r="U57" s="71"/>
    </row>
    <row r="58" spans="1:21">
      <c r="A58" s="23">
        <v>48</v>
      </c>
      <c r="B58" s="26" t="s">
        <v>6</v>
      </c>
      <c r="C58" s="27"/>
      <c r="D58" s="27"/>
      <c r="E58" s="27"/>
      <c r="F58" s="34"/>
      <c r="G58" s="30"/>
      <c r="H58" s="30"/>
      <c r="I58" s="53"/>
      <c r="J58" s="53"/>
      <c r="K58" s="46"/>
      <c r="L58" s="54"/>
      <c r="M58" s="48"/>
      <c r="N58" s="49"/>
      <c r="O58" s="49"/>
      <c r="P58" s="50"/>
      <c r="Q58" s="53"/>
      <c r="R58" s="45"/>
      <c r="S58" s="71"/>
      <c r="T58" s="71"/>
      <c r="U58" s="71"/>
    </row>
    <row r="59" spans="1:21">
      <c r="A59" s="23">
        <v>49</v>
      </c>
      <c r="B59" s="26" t="s">
        <v>6</v>
      </c>
      <c r="C59" s="27"/>
      <c r="D59" s="27"/>
      <c r="E59" s="27"/>
      <c r="F59" s="34"/>
      <c r="G59" s="37"/>
      <c r="H59" s="37"/>
      <c r="I59" s="53"/>
      <c r="J59" s="53"/>
      <c r="K59" s="46"/>
      <c r="L59" s="54"/>
      <c r="M59" s="48"/>
      <c r="N59" s="49"/>
      <c r="O59" s="49"/>
      <c r="P59" s="50"/>
      <c r="Q59" s="53"/>
      <c r="R59" s="45"/>
      <c r="S59" s="71"/>
      <c r="T59" s="71"/>
      <c r="U59" s="71"/>
    </row>
    <row r="60" spans="1:21">
      <c r="A60" s="23">
        <v>50</v>
      </c>
      <c r="B60" s="26" t="s">
        <v>6</v>
      </c>
      <c r="C60" s="27"/>
      <c r="D60" s="27"/>
      <c r="E60" s="27"/>
      <c r="F60" s="34"/>
      <c r="G60" s="30"/>
      <c r="H60" s="30"/>
      <c r="I60" s="53"/>
      <c r="J60" s="53"/>
      <c r="K60" s="46"/>
      <c r="L60" s="54"/>
      <c r="M60" s="48"/>
      <c r="N60" s="49"/>
      <c r="O60" s="49"/>
      <c r="P60" s="50"/>
      <c r="Q60" s="53"/>
      <c r="R60" s="45"/>
      <c r="S60" s="71"/>
      <c r="T60" s="71"/>
      <c r="U60" s="71"/>
    </row>
    <row r="62" spans="2:2">
      <c r="B62" s="38" t="s">
        <v>38</v>
      </c>
    </row>
  </sheetData>
  <protectedRanges>
    <protectedRange sqref="N32:N60 N11:N30" name="Диапазон1_3_1"/>
    <protectedRange sqref="O32:O60 O11:O30" name="Диапазон1_1_1_1"/>
    <protectedRange sqref="P32:P60 P11:P30" name="Диапазон1_2_1_1_1"/>
  </protectedRanges>
  <autoFilter xmlns:etc="http://www.wps.cn/officeDocument/2017/etCustomData" ref="A10:R62" etc:filterBottomFollowUsedRange="0">
    <sortState ref="A10:R62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C24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A2" workbookViewId="0">
      <selection activeCell="E16" sqref="E16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290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5" t="s">
        <v>1</v>
      </c>
      <c r="R2" s="56">
        <f>COUNTA(M11:M60)</f>
        <v>6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5"/>
      <c r="R3" s="56"/>
    </row>
    <row r="4" spans="1:18">
      <c r="A4" s="14" t="s">
        <v>2</v>
      </c>
      <c r="B4" s="15"/>
      <c r="C4" s="14" t="s">
        <v>81</v>
      </c>
      <c r="E4" s="16" t="s">
        <v>3</v>
      </c>
      <c r="F4" s="17"/>
      <c r="Q4" s="21" t="s">
        <v>4</v>
      </c>
      <c r="R4" s="57">
        <f>COUNTIF(P11:P60,"победитель")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6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6">
        <f>COUNTIF(P11:P60,"участник")</f>
        <v>5</v>
      </c>
    </row>
    <row r="7" spans="1:18">
      <c r="A7" s="14" t="s">
        <v>12</v>
      </c>
      <c r="B7" s="15"/>
      <c r="C7" s="14">
        <v>10</v>
      </c>
      <c r="E7" s="17"/>
      <c r="F7" s="17"/>
      <c r="P7" s="39"/>
      <c r="Q7" s="21" t="s">
        <v>13</v>
      </c>
      <c r="R7" s="58">
        <v>0.45</v>
      </c>
    </row>
    <row r="8" spans="1:18">
      <c r="A8" s="14" t="s">
        <v>14</v>
      </c>
      <c r="B8" s="15"/>
      <c r="C8" s="18">
        <v>45932</v>
      </c>
      <c r="F8" s="17"/>
      <c r="Q8" s="59" t="s">
        <v>15</v>
      </c>
      <c r="R8" s="58">
        <f>(R4+R5)/R2</f>
        <v>0.166666666666667</v>
      </c>
    </row>
    <row r="9" spans="3:18">
      <c r="C9" s="19" t="s">
        <v>16</v>
      </c>
      <c r="D9" s="19"/>
      <c r="E9" s="20">
        <v>30</v>
      </c>
      <c r="G9" s="21" t="s">
        <v>17</v>
      </c>
      <c r="H9" s="62">
        <f>E9/2</f>
        <v>15</v>
      </c>
      <c r="J9" s="40" t="s">
        <v>18</v>
      </c>
      <c r="K9" s="41">
        <f>MAX(M11:M60)</f>
        <v>16</v>
      </c>
      <c r="L9" s="42" t="str">
        <f>IF(K9*100/E9&gt;=50,"победитель","участник")</f>
        <v>победитель</v>
      </c>
      <c r="P9" s="43">
        <f>R8-45%</f>
        <v>-0.283333333333333</v>
      </c>
      <c r="Q9" s="21" t="s">
        <v>19</v>
      </c>
      <c r="R9" s="60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4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1"/>
      <c r="T10" s="61"/>
      <c r="U10" s="61"/>
    </row>
    <row r="11" s="9" customFormat="1" ht="12.95" customHeight="1" spans="1:18">
      <c r="A11" s="23">
        <v>5</v>
      </c>
      <c r="B11" s="26" t="s">
        <v>6</v>
      </c>
      <c r="C11" s="27" t="s">
        <v>274</v>
      </c>
      <c r="D11" s="27" t="s">
        <v>260</v>
      </c>
      <c r="E11" s="63" t="s">
        <v>257</v>
      </c>
      <c r="F11" s="34"/>
      <c r="G11" s="30"/>
      <c r="H11" s="30"/>
      <c r="I11" s="53"/>
      <c r="J11" s="45" t="s">
        <v>85</v>
      </c>
      <c r="K11" s="46" t="s">
        <v>291</v>
      </c>
      <c r="L11" s="47" t="s">
        <v>292</v>
      </c>
      <c r="M11" s="48">
        <v>16</v>
      </c>
      <c r="N11" s="49">
        <f t="shared" ref="N11:N16" si="0">IF(M11="","",M11/$E$9)</f>
        <v>0.533333333333333</v>
      </c>
      <c r="O11" s="49">
        <f t="shared" ref="O11:O16" si="1">IF(M11="","",M11/$K$9)</f>
        <v>1</v>
      </c>
      <c r="P11" s="50" t="str">
        <f t="shared" ref="P11:P16" si="2">IF(M11="","",IF($K$9=M11,$L$9,IF(M11&gt;=$H$9,"призер","участник")))</f>
        <v>победитель</v>
      </c>
      <c r="Q11" s="53" t="s">
        <v>88</v>
      </c>
      <c r="R11" s="45" t="s">
        <v>85</v>
      </c>
    </row>
    <row r="12" s="9" customFormat="1" ht="12.95" customHeight="1" spans="1:18">
      <c r="A12" s="23">
        <v>3</v>
      </c>
      <c r="B12" s="26" t="s">
        <v>6</v>
      </c>
      <c r="C12" s="27" t="s">
        <v>269</v>
      </c>
      <c r="D12" s="27" t="s">
        <v>284</v>
      </c>
      <c r="E12" s="63" t="s">
        <v>254</v>
      </c>
      <c r="F12" s="64"/>
      <c r="G12" s="30"/>
      <c r="H12" s="30"/>
      <c r="I12" s="53"/>
      <c r="J12" s="45" t="s">
        <v>85</v>
      </c>
      <c r="K12" s="52" t="s">
        <v>291</v>
      </c>
      <c r="L12" s="47" t="s">
        <v>293</v>
      </c>
      <c r="M12" s="48">
        <v>2</v>
      </c>
      <c r="N12" s="49">
        <f t="shared" si="0"/>
        <v>0.0666666666666667</v>
      </c>
      <c r="O12" s="49">
        <f t="shared" si="1"/>
        <v>0.125</v>
      </c>
      <c r="P12" s="50" t="str">
        <f t="shared" si="2"/>
        <v>участник</v>
      </c>
      <c r="Q12" s="53" t="s">
        <v>88</v>
      </c>
      <c r="R12" s="45" t="s">
        <v>85</v>
      </c>
    </row>
    <row r="13" spans="1:18">
      <c r="A13" s="23">
        <v>4</v>
      </c>
      <c r="B13" s="26" t="s">
        <v>6</v>
      </c>
      <c r="C13" s="27" t="s">
        <v>269</v>
      </c>
      <c r="D13" s="27" t="s">
        <v>257</v>
      </c>
      <c r="E13" s="63" t="s">
        <v>250</v>
      </c>
      <c r="F13" s="34"/>
      <c r="G13" s="30"/>
      <c r="H13" s="30"/>
      <c r="I13" s="53"/>
      <c r="J13" s="45" t="s">
        <v>85</v>
      </c>
      <c r="K13" s="46" t="s">
        <v>291</v>
      </c>
      <c r="L13" s="47" t="s">
        <v>294</v>
      </c>
      <c r="M13" s="48">
        <v>2</v>
      </c>
      <c r="N13" s="49">
        <f t="shared" si="0"/>
        <v>0.0666666666666667</v>
      </c>
      <c r="O13" s="49">
        <f t="shared" si="1"/>
        <v>0.125</v>
      </c>
      <c r="P13" s="50" t="str">
        <f t="shared" si="2"/>
        <v>участник</v>
      </c>
      <c r="Q13" s="53" t="s">
        <v>88</v>
      </c>
      <c r="R13" s="45" t="s">
        <v>85</v>
      </c>
    </row>
    <row r="14" spans="1:18">
      <c r="A14" s="23">
        <v>6</v>
      </c>
      <c r="B14" s="26" t="s">
        <v>6</v>
      </c>
      <c r="C14" s="27" t="s">
        <v>260</v>
      </c>
      <c r="D14" s="27" t="s">
        <v>287</v>
      </c>
      <c r="E14" s="63" t="s">
        <v>250</v>
      </c>
      <c r="F14" s="34"/>
      <c r="G14" s="30"/>
      <c r="H14" s="30"/>
      <c r="I14" s="53"/>
      <c r="J14" s="45" t="s">
        <v>85</v>
      </c>
      <c r="K14" s="46" t="s">
        <v>291</v>
      </c>
      <c r="L14" s="47" t="s">
        <v>295</v>
      </c>
      <c r="M14" s="48">
        <v>2</v>
      </c>
      <c r="N14" s="49">
        <f t="shared" si="0"/>
        <v>0.0666666666666667</v>
      </c>
      <c r="O14" s="49">
        <f t="shared" si="1"/>
        <v>0.125</v>
      </c>
      <c r="P14" s="50" t="str">
        <f t="shared" si="2"/>
        <v>участник</v>
      </c>
      <c r="Q14" s="53" t="s">
        <v>88</v>
      </c>
      <c r="R14" s="45" t="s">
        <v>85</v>
      </c>
    </row>
    <row r="15" spans="1:18">
      <c r="A15" s="23">
        <v>1</v>
      </c>
      <c r="B15" s="26" t="s">
        <v>6</v>
      </c>
      <c r="C15" s="27" t="s">
        <v>260</v>
      </c>
      <c r="D15" s="27" t="s">
        <v>245</v>
      </c>
      <c r="E15" s="27" t="s">
        <v>257</v>
      </c>
      <c r="F15" s="34"/>
      <c r="G15" s="30"/>
      <c r="H15" s="30"/>
      <c r="I15" s="53"/>
      <c r="J15" s="45" t="s">
        <v>85</v>
      </c>
      <c r="K15" s="46" t="s">
        <v>291</v>
      </c>
      <c r="L15" s="47" t="s">
        <v>296</v>
      </c>
      <c r="M15" s="48">
        <v>1</v>
      </c>
      <c r="N15" s="49">
        <f t="shared" si="0"/>
        <v>0.0333333333333333</v>
      </c>
      <c r="O15" s="49">
        <f t="shared" si="1"/>
        <v>0.0625</v>
      </c>
      <c r="P15" s="50" t="str">
        <f t="shared" si="2"/>
        <v>участник</v>
      </c>
      <c r="Q15" s="53" t="s">
        <v>88</v>
      </c>
      <c r="R15" s="45" t="s">
        <v>85</v>
      </c>
    </row>
    <row r="16" spans="1:18">
      <c r="A16" s="23">
        <v>2</v>
      </c>
      <c r="B16" s="26" t="s">
        <v>6</v>
      </c>
      <c r="C16" s="27" t="s">
        <v>245</v>
      </c>
      <c r="D16" s="27" t="s">
        <v>257</v>
      </c>
      <c r="E16" s="27" t="s">
        <v>251</v>
      </c>
      <c r="F16" s="34"/>
      <c r="G16" s="30"/>
      <c r="H16" s="30"/>
      <c r="I16" s="53"/>
      <c r="J16" s="45" t="s">
        <v>85</v>
      </c>
      <c r="K16" s="46" t="s">
        <v>291</v>
      </c>
      <c r="L16" s="47" t="s">
        <v>297</v>
      </c>
      <c r="M16" s="48">
        <v>0</v>
      </c>
      <c r="N16" s="49">
        <f t="shared" si="0"/>
        <v>0</v>
      </c>
      <c r="O16" s="49">
        <f t="shared" si="1"/>
        <v>0</v>
      </c>
      <c r="P16" s="50" t="str">
        <f t="shared" si="2"/>
        <v>участник</v>
      </c>
      <c r="Q16" s="53" t="s">
        <v>88</v>
      </c>
      <c r="R16" s="45" t="s">
        <v>85</v>
      </c>
    </row>
    <row r="17" spans="1:18">
      <c r="A17" s="23">
        <v>7</v>
      </c>
      <c r="B17" s="26" t="s">
        <v>6</v>
      </c>
      <c r="C17" s="27"/>
      <c r="D17" s="27"/>
      <c r="E17" s="27"/>
      <c r="F17" s="34"/>
      <c r="G17" s="30"/>
      <c r="H17" s="30"/>
      <c r="I17" s="53"/>
      <c r="J17" s="53"/>
      <c r="K17" s="46"/>
      <c r="L17" s="54"/>
      <c r="M17" s="48"/>
      <c r="N17" s="49" t="str">
        <f t="shared" ref="N11:N42" si="3">IF(M17="","",M17/$E$9)</f>
        <v/>
      </c>
      <c r="O17" s="49" t="str">
        <f t="shared" ref="O11:O42" si="4">IF(M17="","",M17/$K$9)</f>
        <v/>
      </c>
      <c r="P17" s="50" t="str">
        <f t="shared" ref="P12:P60" si="5">IF(M17="","",IF($K$9=M17,$L$9,IF(M17&gt;=$H$9,"призер","участник")))</f>
        <v/>
      </c>
      <c r="Q17" s="53"/>
      <c r="R17" s="45"/>
    </row>
    <row r="18" spans="1:18">
      <c r="A18" s="23">
        <v>8</v>
      </c>
      <c r="B18" s="26" t="s">
        <v>6</v>
      </c>
      <c r="C18" s="27"/>
      <c r="D18" s="27"/>
      <c r="E18" s="27"/>
      <c r="F18" s="34"/>
      <c r="G18" s="30"/>
      <c r="H18" s="30"/>
      <c r="I18" s="53"/>
      <c r="J18" s="53"/>
      <c r="K18" s="46"/>
      <c r="L18" s="54"/>
      <c r="M18" s="48"/>
      <c r="N18" s="49" t="str">
        <f t="shared" si="3"/>
        <v/>
      </c>
      <c r="O18" s="49" t="str">
        <f t="shared" si="4"/>
        <v/>
      </c>
      <c r="P18" s="50" t="str">
        <f t="shared" si="5"/>
        <v/>
      </c>
      <c r="Q18" s="53"/>
      <c r="R18" s="45"/>
    </row>
    <row r="19" spans="1:18">
      <c r="A19" s="23">
        <v>9</v>
      </c>
      <c r="B19" s="26" t="s">
        <v>6</v>
      </c>
      <c r="C19" s="27"/>
      <c r="D19" s="27"/>
      <c r="E19" s="27"/>
      <c r="F19" s="34"/>
      <c r="G19" s="30"/>
      <c r="H19" s="30"/>
      <c r="I19" s="53"/>
      <c r="J19" s="53"/>
      <c r="K19" s="46"/>
      <c r="L19" s="54"/>
      <c r="M19" s="48"/>
      <c r="N19" s="49" t="str">
        <f t="shared" si="3"/>
        <v/>
      </c>
      <c r="O19" s="49" t="str">
        <f t="shared" si="4"/>
        <v/>
      </c>
      <c r="P19" s="50" t="str">
        <f t="shared" si="5"/>
        <v/>
      </c>
      <c r="Q19" s="53"/>
      <c r="R19" s="45"/>
    </row>
    <row r="20" spans="1:18">
      <c r="A20" s="23">
        <v>10</v>
      </c>
      <c r="B20" s="26" t="s">
        <v>6</v>
      </c>
      <c r="C20" s="27"/>
      <c r="D20" s="27"/>
      <c r="E20" s="27"/>
      <c r="F20" s="34"/>
      <c r="G20" s="30"/>
      <c r="H20" s="30"/>
      <c r="I20" s="53"/>
      <c r="J20" s="53"/>
      <c r="K20" s="46"/>
      <c r="L20" s="54"/>
      <c r="M20" s="48"/>
      <c r="N20" s="49" t="str">
        <f t="shared" si="3"/>
        <v/>
      </c>
      <c r="O20" s="49" t="str">
        <f t="shared" si="4"/>
        <v/>
      </c>
      <c r="P20" s="50" t="str">
        <f t="shared" si="5"/>
        <v/>
      </c>
      <c r="Q20" s="53"/>
      <c r="R20" s="45"/>
    </row>
    <row r="21" spans="1:18">
      <c r="A21" s="23">
        <v>11</v>
      </c>
      <c r="B21" s="26" t="s">
        <v>6</v>
      </c>
      <c r="C21" s="27"/>
      <c r="D21" s="27"/>
      <c r="E21" s="27"/>
      <c r="F21" s="34"/>
      <c r="G21" s="30"/>
      <c r="H21" s="30"/>
      <c r="I21" s="53"/>
      <c r="J21" s="53"/>
      <c r="K21" s="46"/>
      <c r="L21" s="54"/>
      <c r="M21" s="48"/>
      <c r="N21" s="49" t="str">
        <f t="shared" si="3"/>
        <v/>
      </c>
      <c r="O21" s="49" t="str">
        <f t="shared" si="4"/>
        <v/>
      </c>
      <c r="P21" s="50" t="str">
        <f t="shared" si="5"/>
        <v/>
      </c>
      <c r="Q21" s="53"/>
      <c r="R21" s="45"/>
    </row>
    <row r="22" spans="1:18">
      <c r="A22" s="23">
        <v>12</v>
      </c>
      <c r="B22" s="26" t="s">
        <v>6</v>
      </c>
      <c r="C22" s="27"/>
      <c r="D22" s="27"/>
      <c r="E22" s="27"/>
      <c r="F22" s="34"/>
      <c r="G22" s="30"/>
      <c r="H22" s="30"/>
      <c r="I22" s="53"/>
      <c r="J22" s="53"/>
      <c r="K22" s="46"/>
      <c r="L22" s="54"/>
      <c r="M22" s="48"/>
      <c r="N22" s="49" t="str">
        <f t="shared" si="3"/>
        <v/>
      </c>
      <c r="O22" s="49" t="str">
        <f t="shared" si="4"/>
        <v/>
      </c>
      <c r="P22" s="50" t="str">
        <f t="shared" si="5"/>
        <v/>
      </c>
      <c r="Q22" s="53"/>
      <c r="R22" s="45"/>
    </row>
    <row r="23" spans="1:18">
      <c r="A23" s="23">
        <v>13</v>
      </c>
      <c r="B23" s="26" t="s">
        <v>6</v>
      </c>
      <c r="C23" s="27"/>
      <c r="D23" s="27"/>
      <c r="E23" s="27"/>
      <c r="F23" s="34"/>
      <c r="G23" s="30"/>
      <c r="H23" s="30"/>
      <c r="I23" s="53"/>
      <c r="J23" s="53"/>
      <c r="K23" s="46"/>
      <c r="L23" s="54"/>
      <c r="M23" s="48"/>
      <c r="N23" s="49" t="str">
        <f t="shared" si="3"/>
        <v/>
      </c>
      <c r="O23" s="49" t="str">
        <f t="shared" si="4"/>
        <v/>
      </c>
      <c r="P23" s="50" t="str">
        <f t="shared" si="5"/>
        <v/>
      </c>
      <c r="Q23" s="53"/>
      <c r="R23" s="45"/>
    </row>
    <row r="24" spans="1:18">
      <c r="A24" s="23">
        <v>14</v>
      </c>
      <c r="B24" s="26" t="s">
        <v>6</v>
      </c>
      <c r="C24" s="27"/>
      <c r="D24" s="27"/>
      <c r="E24" s="27"/>
      <c r="F24" s="34"/>
      <c r="G24" s="30"/>
      <c r="H24" s="30"/>
      <c r="I24" s="53"/>
      <c r="J24" s="53"/>
      <c r="K24" s="46"/>
      <c r="L24" s="54"/>
      <c r="M24" s="48"/>
      <c r="N24" s="49" t="str">
        <f t="shared" si="3"/>
        <v/>
      </c>
      <c r="O24" s="49" t="str">
        <f t="shared" si="4"/>
        <v/>
      </c>
      <c r="P24" s="50" t="str">
        <f t="shared" si="5"/>
        <v/>
      </c>
      <c r="Q24" s="53"/>
      <c r="R24" s="45"/>
    </row>
    <row r="25" spans="1:18">
      <c r="A25" s="23">
        <v>15</v>
      </c>
      <c r="B25" s="26" t="s">
        <v>6</v>
      </c>
      <c r="C25" s="27"/>
      <c r="D25" s="27"/>
      <c r="E25" s="27"/>
      <c r="F25" s="34"/>
      <c r="G25" s="30"/>
      <c r="H25" s="30"/>
      <c r="I25" s="53"/>
      <c r="J25" s="53"/>
      <c r="K25" s="46"/>
      <c r="L25" s="54"/>
      <c r="M25" s="48"/>
      <c r="N25" s="49" t="str">
        <f t="shared" si="3"/>
        <v/>
      </c>
      <c r="O25" s="49" t="str">
        <f t="shared" si="4"/>
        <v/>
      </c>
      <c r="P25" s="50" t="str">
        <f t="shared" si="5"/>
        <v/>
      </c>
      <c r="Q25" s="53"/>
      <c r="R25" s="45"/>
    </row>
    <row r="26" spans="1:18">
      <c r="A26" s="23">
        <v>16</v>
      </c>
      <c r="B26" s="26" t="s">
        <v>6</v>
      </c>
      <c r="C26" s="27"/>
      <c r="D26" s="27"/>
      <c r="E26" s="27"/>
      <c r="F26" s="34"/>
      <c r="G26" s="30"/>
      <c r="H26" s="30"/>
      <c r="I26" s="53"/>
      <c r="J26" s="53"/>
      <c r="K26" s="46"/>
      <c r="L26" s="54"/>
      <c r="M26" s="48"/>
      <c r="N26" s="49" t="str">
        <f t="shared" si="3"/>
        <v/>
      </c>
      <c r="O26" s="49" t="str">
        <f t="shared" si="4"/>
        <v/>
      </c>
      <c r="P26" s="50" t="str">
        <f t="shared" si="5"/>
        <v/>
      </c>
      <c r="Q26" s="53"/>
      <c r="R26" s="45"/>
    </row>
    <row r="27" spans="1:18">
      <c r="A27" s="23">
        <v>17</v>
      </c>
      <c r="B27" s="26" t="s">
        <v>6</v>
      </c>
      <c r="C27" s="27"/>
      <c r="D27" s="27"/>
      <c r="E27" s="27"/>
      <c r="F27" s="34"/>
      <c r="G27" s="30"/>
      <c r="H27" s="30"/>
      <c r="I27" s="53"/>
      <c r="J27" s="53"/>
      <c r="K27" s="46"/>
      <c r="L27" s="54"/>
      <c r="M27" s="48"/>
      <c r="N27" s="49" t="str">
        <f t="shared" si="3"/>
        <v/>
      </c>
      <c r="O27" s="49" t="str">
        <f t="shared" si="4"/>
        <v/>
      </c>
      <c r="P27" s="50" t="str">
        <f t="shared" si="5"/>
        <v/>
      </c>
      <c r="Q27" s="53"/>
      <c r="R27" s="45"/>
    </row>
    <row r="28" spans="1:18">
      <c r="A28" s="23">
        <v>18</v>
      </c>
      <c r="B28" s="26" t="s">
        <v>6</v>
      </c>
      <c r="C28" s="27"/>
      <c r="D28" s="27"/>
      <c r="E28" s="27"/>
      <c r="F28" s="34"/>
      <c r="G28" s="30"/>
      <c r="H28" s="30"/>
      <c r="I28" s="53"/>
      <c r="J28" s="53"/>
      <c r="K28" s="46"/>
      <c r="L28" s="54"/>
      <c r="M28" s="48"/>
      <c r="N28" s="49" t="str">
        <f t="shared" si="3"/>
        <v/>
      </c>
      <c r="O28" s="49" t="str">
        <f t="shared" si="4"/>
        <v/>
      </c>
      <c r="P28" s="50" t="str">
        <f t="shared" si="5"/>
        <v/>
      </c>
      <c r="Q28" s="53"/>
      <c r="R28" s="45"/>
    </row>
    <row r="29" spans="1:18">
      <c r="A29" s="23">
        <v>19</v>
      </c>
      <c r="B29" s="26" t="s">
        <v>6</v>
      </c>
      <c r="C29" s="27"/>
      <c r="D29" s="27"/>
      <c r="E29" s="27"/>
      <c r="F29" s="34"/>
      <c r="G29" s="30"/>
      <c r="H29" s="30"/>
      <c r="I29" s="53"/>
      <c r="J29" s="53"/>
      <c r="K29" s="46"/>
      <c r="L29" s="54"/>
      <c r="M29" s="48"/>
      <c r="N29" s="49" t="str">
        <f t="shared" si="3"/>
        <v/>
      </c>
      <c r="O29" s="49" t="str">
        <f t="shared" si="4"/>
        <v/>
      </c>
      <c r="P29" s="50" t="str">
        <f t="shared" si="5"/>
        <v/>
      </c>
      <c r="Q29" s="53"/>
      <c r="R29" s="45"/>
    </row>
    <row r="30" spans="1:18">
      <c r="A30" s="23">
        <v>20</v>
      </c>
      <c r="B30" s="26" t="s">
        <v>6</v>
      </c>
      <c r="C30" s="27"/>
      <c r="D30" s="27"/>
      <c r="E30" s="27"/>
      <c r="F30" s="34"/>
      <c r="G30" s="30"/>
      <c r="H30" s="30"/>
      <c r="I30" s="53"/>
      <c r="J30" s="53"/>
      <c r="K30" s="46"/>
      <c r="L30" s="54"/>
      <c r="M30" s="48"/>
      <c r="N30" s="49" t="str">
        <f t="shared" si="3"/>
        <v/>
      </c>
      <c r="O30" s="49" t="str">
        <f t="shared" si="4"/>
        <v/>
      </c>
      <c r="P30" s="50" t="str">
        <f t="shared" si="5"/>
        <v/>
      </c>
      <c r="Q30" s="53"/>
      <c r="R30" s="45"/>
    </row>
    <row r="31" spans="1:18">
      <c r="A31" s="23">
        <v>21</v>
      </c>
      <c r="B31" s="26" t="s">
        <v>6</v>
      </c>
      <c r="C31" s="27"/>
      <c r="D31" s="27"/>
      <c r="E31" s="27"/>
      <c r="F31" s="34"/>
      <c r="G31" s="30"/>
      <c r="H31" s="30"/>
      <c r="I31" s="53"/>
      <c r="J31" s="53"/>
      <c r="K31" s="46"/>
      <c r="L31" s="54"/>
      <c r="M31" s="48"/>
      <c r="N31" s="49" t="str">
        <f t="shared" si="3"/>
        <v/>
      </c>
      <c r="O31" s="49" t="str">
        <f t="shared" si="4"/>
        <v/>
      </c>
      <c r="P31" s="50" t="str">
        <f t="shared" si="5"/>
        <v/>
      </c>
      <c r="Q31" s="53"/>
      <c r="R31" s="45"/>
    </row>
    <row r="32" spans="1:18">
      <c r="A32" s="23">
        <v>22</v>
      </c>
      <c r="B32" s="26" t="s">
        <v>6</v>
      </c>
      <c r="C32" s="27"/>
      <c r="D32" s="27"/>
      <c r="E32" s="27"/>
      <c r="F32" s="34"/>
      <c r="G32" s="30"/>
      <c r="H32" s="30"/>
      <c r="I32" s="53"/>
      <c r="J32" s="53"/>
      <c r="K32" s="46"/>
      <c r="L32" s="54"/>
      <c r="M32" s="48"/>
      <c r="N32" s="49" t="str">
        <f t="shared" si="3"/>
        <v/>
      </c>
      <c r="O32" s="49" t="str">
        <f t="shared" si="4"/>
        <v/>
      </c>
      <c r="P32" s="50" t="str">
        <f t="shared" si="5"/>
        <v/>
      </c>
      <c r="Q32" s="53"/>
      <c r="R32" s="45"/>
    </row>
    <row r="33" spans="1:18">
      <c r="A33" s="23">
        <v>23</v>
      </c>
      <c r="B33" s="26" t="s">
        <v>6</v>
      </c>
      <c r="C33" s="27"/>
      <c r="D33" s="27"/>
      <c r="E33" s="27"/>
      <c r="F33" s="34"/>
      <c r="G33" s="30"/>
      <c r="H33" s="30"/>
      <c r="I33" s="53"/>
      <c r="J33" s="53"/>
      <c r="K33" s="46"/>
      <c r="L33" s="54"/>
      <c r="M33" s="48"/>
      <c r="N33" s="49" t="str">
        <f t="shared" si="3"/>
        <v/>
      </c>
      <c r="O33" s="49" t="str">
        <f t="shared" si="4"/>
        <v/>
      </c>
      <c r="P33" s="50" t="str">
        <f t="shared" si="5"/>
        <v/>
      </c>
      <c r="Q33" s="53"/>
      <c r="R33" s="45"/>
    </row>
    <row r="34" spans="1:18">
      <c r="A34" s="23">
        <v>24</v>
      </c>
      <c r="B34" s="26" t="s">
        <v>6</v>
      </c>
      <c r="C34" s="27"/>
      <c r="D34" s="27"/>
      <c r="E34" s="27"/>
      <c r="F34" s="34"/>
      <c r="G34" s="30"/>
      <c r="H34" s="30"/>
      <c r="I34" s="53"/>
      <c r="J34" s="53"/>
      <c r="K34" s="46"/>
      <c r="L34" s="54"/>
      <c r="M34" s="48"/>
      <c r="N34" s="49" t="str">
        <f t="shared" si="3"/>
        <v/>
      </c>
      <c r="O34" s="49" t="str">
        <f t="shared" si="4"/>
        <v/>
      </c>
      <c r="P34" s="50" t="str">
        <f t="shared" si="5"/>
        <v/>
      </c>
      <c r="Q34" s="53"/>
      <c r="R34" s="45"/>
    </row>
    <row r="35" spans="1:18">
      <c r="A35" s="23">
        <v>25</v>
      </c>
      <c r="B35" s="26" t="s">
        <v>6</v>
      </c>
      <c r="C35" s="27"/>
      <c r="D35" s="27"/>
      <c r="E35" s="27"/>
      <c r="F35" s="34"/>
      <c r="G35" s="30"/>
      <c r="H35" s="30"/>
      <c r="I35" s="53"/>
      <c r="J35" s="53"/>
      <c r="K35" s="46"/>
      <c r="L35" s="54"/>
      <c r="M35" s="48"/>
      <c r="N35" s="49" t="str">
        <f t="shared" si="3"/>
        <v/>
      </c>
      <c r="O35" s="49" t="str">
        <f t="shared" si="4"/>
        <v/>
      </c>
      <c r="P35" s="50" t="str">
        <f t="shared" si="5"/>
        <v/>
      </c>
      <c r="Q35" s="53"/>
      <c r="R35" s="45"/>
    </row>
    <row r="36" spans="1:18">
      <c r="A36" s="23">
        <v>26</v>
      </c>
      <c r="B36" s="26" t="s">
        <v>6</v>
      </c>
      <c r="C36" s="27"/>
      <c r="D36" s="27"/>
      <c r="E36" s="27"/>
      <c r="F36" s="34"/>
      <c r="G36" s="30"/>
      <c r="H36" s="30"/>
      <c r="I36" s="53"/>
      <c r="J36" s="53"/>
      <c r="K36" s="46"/>
      <c r="L36" s="54"/>
      <c r="M36" s="48"/>
      <c r="N36" s="49" t="str">
        <f t="shared" si="3"/>
        <v/>
      </c>
      <c r="O36" s="49" t="str">
        <f t="shared" si="4"/>
        <v/>
      </c>
      <c r="P36" s="50" t="str">
        <f t="shared" si="5"/>
        <v/>
      </c>
      <c r="Q36" s="53"/>
      <c r="R36" s="45"/>
    </row>
    <row r="37" spans="1:18">
      <c r="A37" s="23">
        <v>27</v>
      </c>
      <c r="B37" s="26" t="s">
        <v>6</v>
      </c>
      <c r="C37" s="35"/>
      <c r="D37" s="35"/>
      <c r="E37" s="35"/>
      <c r="F37" s="36"/>
      <c r="G37" s="30"/>
      <c r="H37" s="30"/>
      <c r="I37" s="45"/>
      <c r="J37" s="45"/>
      <c r="K37" s="46"/>
      <c r="L37" s="54"/>
      <c r="M37" s="48"/>
      <c r="N37" s="49" t="str">
        <f t="shared" si="3"/>
        <v/>
      </c>
      <c r="O37" s="49" t="str">
        <f t="shared" si="4"/>
        <v/>
      </c>
      <c r="P37" s="50" t="str">
        <f t="shared" si="5"/>
        <v/>
      </c>
      <c r="Q37" s="53"/>
      <c r="R37" s="45"/>
    </row>
    <row r="38" spans="1:18">
      <c r="A38" s="23">
        <v>28</v>
      </c>
      <c r="B38" s="26" t="s">
        <v>6</v>
      </c>
      <c r="C38" s="27"/>
      <c r="D38" s="27"/>
      <c r="E38" s="27"/>
      <c r="F38" s="34"/>
      <c r="G38" s="30"/>
      <c r="H38" s="30"/>
      <c r="I38" s="53"/>
      <c r="J38" s="53"/>
      <c r="K38" s="46"/>
      <c r="L38" s="54"/>
      <c r="M38" s="48"/>
      <c r="N38" s="49" t="str">
        <f t="shared" si="3"/>
        <v/>
      </c>
      <c r="O38" s="49" t="str">
        <f t="shared" si="4"/>
        <v/>
      </c>
      <c r="P38" s="50" t="str">
        <f t="shared" si="5"/>
        <v/>
      </c>
      <c r="Q38" s="53"/>
      <c r="R38" s="45"/>
    </row>
    <row r="39" spans="1:18">
      <c r="A39" s="23">
        <v>29</v>
      </c>
      <c r="B39" s="26" t="s">
        <v>6</v>
      </c>
      <c r="C39" s="27"/>
      <c r="D39" s="27"/>
      <c r="E39" s="27"/>
      <c r="F39" s="34"/>
      <c r="G39" s="30"/>
      <c r="H39" s="30"/>
      <c r="I39" s="53"/>
      <c r="J39" s="53"/>
      <c r="K39" s="46"/>
      <c r="L39" s="54"/>
      <c r="M39" s="48"/>
      <c r="N39" s="49" t="str">
        <f t="shared" si="3"/>
        <v/>
      </c>
      <c r="O39" s="49" t="str">
        <f t="shared" si="4"/>
        <v/>
      </c>
      <c r="P39" s="50" t="str">
        <f t="shared" si="5"/>
        <v/>
      </c>
      <c r="Q39" s="53"/>
      <c r="R39" s="45"/>
    </row>
    <row r="40" spans="1:18">
      <c r="A40" s="23">
        <v>30</v>
      </c>
      <c r="B40" s="26" t="s">
        <v>6</v>
      </c>
      <c r="C40" s="27"/>
      <c r="D40" s="27"/>
      <c r="E40" s="27"/>
      <c r="F40" s="34"/>
      <c r="G40" s="30"/>
      <c r="H40" s="30"/>
      <c r="I40" s="53"/>
      <c r="J40" s="53"/>
      <c r="K40" s="46"/>
      <c r="L40" s="54"/>
      <c r="M40" s="48"/>
      <c r="N40" s="49" t="str">
        <f t="shared" si="3"/>
        <v/>
      </c>
      <c r="O40" s="49" t="str">
        <f t="shared" si="4"/>
        <v/>
      </c>
      <c r="P40" s="50" t="str">
        <f t="shared" si="5"/>
        <v/>
      </c>
      <c r="Q40" s="53"/>
      <c r="R40" s="45"/>
    </row>
    <row r="41" spans="1:18">
      <c r="A41" s="23">
        <v>31</v>
      </c>
      <c r="B41" s="26" t="s">
        <v>6</v>
      </c>
      <c r="C41" s="27"/>
      <c r="D41" s="27"/>
      <c r="E41" s="27"/>
      <c r="F41" s="34"/>
      <c r="G41" s="30"/>
      <c r="H41" s="30"/>
      <c r="I41" s="53"/>
      <c r="J41" s="53"/>
      <c r="K41" s="46"/>
      <c r="L41" s="54"/>
      <c r="M41" s="48"/>
      <c r="N41" s="49" t="str">
        <f t="shared" si="3"/>
        <v/>
      </c>
      <c r="O41" s="49" t="str">
        <f t="shared" si="4"/>
        <v/>
      </c>
      <c r="P41" s="50" t="str">
        <f t="shared" si="5"/>
        <v/>
      </c>
      <c r="Q41" s="53"/>
      <c r="R41" s="45"/>
    </row>
    <row r="42" spans="1:18">
      <c r="A42" s="23">
        <v>32</v>
      </c>
      <c r="B42" s="26" t="s">
        <v>6</v>
      </c>
      <c r="C42" s="27"/>
      <c r="D42" s="27"/>
      <c r="E42" s="27"/>
      <c r="F42" s="34"/>
      <c r="G42" s="30"/>
      <c r="H42" s="30"/>
      <c r="I42" s="53"/>
      <c r="J42" s="53"/>
      <c r="K42" s="46"/>
      <c r="L42" s="54"/>
      <c r="M42" s="48"/>
      <c r="N42" s="49" t="str">
        <f t="shared" si="3"/>
        <v/>
      </c>
      <c r="O42" s="49" t="str">
        <f t="shared" si="4"/>
        <v/>
      </c>
      <c r="P42" s="50" t="str">
        <f t="shared" si="5"/>
        <v/>
      </c>
      <c r="Q42" s="53"/>
      <c r="R42" s="45"/>
    </row>
    <row r="43" spans="1:18">
      <c r="A43" s="23">
        <v>33</v>
      </c>
      <c r="B43" s="26" t="s">
        <v>6</v>
      </c>
      <c r="C43" s="27"/>
      <c r="D43" s="27"/>
      <c r="E43" s="27"/>
      <c r="F43" s="34"/>
      <c r="G43" s="37"/>
      <c r="H43" s="37"/>
      <c r="I43" s="53"/>
      <c r="J43" s="53"/>
      <c r="K43" s="46"/>
      <c r="L43" s="54"/>
      <c r="M43" s="48"/>
      <c r="N43" s="49" t="str">
        <f t="shared" ref="N43:N60" si="6">IF(M43="","",M43/$E$9)</f>
        <v/>
      </c>
      <c r="O43" s="49" t="str">
        <f t="shared" ref="O43:O60" si="7">IF(M43="","",M43/$K$9)</f>
        <v/>
      </c>
      <c r="P43" s="50" t="str">
        <f t="shared" si="5"/>
        <v/>
      </c>
      <c r="Q43" s="53"/>
      <c r="R43" s="45"/>
    </row>
    <row r="44" spans="1:18">
      <c r="A44" s="23">
        <v>34</v>
      </c>
      <c r="B44" s="26" t="s">
        <v>6</v>
      </c>
      <c r="C44" s="27"/>
      <c r="D44" s="27"/>
      <c r="E44" s="27"/>
      <c r="F44" s="34"/>
      <c r="G44" s="30"/>
      <c r="H44" s="30"/>
      <c r="I44" s="53"/>
      <c r="J44" s="53"/>
      <c r="K44" s="46"/>
      <c r="L44" s="54"/>
      <c r="M44" s="48"/>
      <c r="N44" s="49" t="str">
        <f t="shared" si="6"/>
        <v/>
      </c>
      <c r="O44" s="49" t="str">
        <f t="shared" si="7"/>
        <v/>
      </c>
      <c r="P44" s="50" t="str">
        <f t="shared" si="5"/>
        <v/>
      </c>
      <c r="Q44" s="53"/>
      <c r="R44" s="45"/>
    </row>
    <row r="45" spans="1:18">
      <c r="A45" s="23">
        <v>35</v>
      </c>
      <c r="B45" s="26" t="s">
        <v>6</v>
      </c>
      <c r="C45" s="27"/>
      <c r="D45" s="27"/>
      <c r="E45" s="27"/>
      <c r="F45" s="34"/>
      <c r="G45" s="37"/>
      <c r="H45" s="37"/>
      <c r="I45" s="53"/>
      <c r="J45" s="53"/>
      <c r="K45" s="46"/>
      <c r="L45" s="54"/>
      <c r="M45" s="48"/>
      <c r="N45" s="49" t="str">
        <f t="shared" si="6"/>
        <v/>
      </c>
      <c r="O45" s="49" t="str">
        <f t="shared" si="7"/>
        <v/>
      </c>
      <c r="P45" s="50" t="str">
        <f t="shared" si="5"/>
        <v/>
      </c>
      <c r="Q45" s="53"/>
      <c r="R45" s="45"/>
    </row>
    <row r="46" spans="1:18">
      <c r="A46" s="23">
        <v>36</v>
      </c>
      <c r="B46" s="26" t="s">
        <v>6</v>
      </c>
      <c r="C46" s="27"/>
      <c r="D46" s="27"/>
      <c r="E46" s="27"/>
      <c r="F46" s="34"/>
      <c r="G46" s="30"/>
      <c r="H46" s="30"/>
      <c r="I46" s="53"/>
      <c r="J46" s="53"/>
      <c r="K46" s="46"/>
      <c r="L46" s="54"/>
      <c r="M46" s="48"/>
      <c r="N46" s="49" t="str">
        <f t="shared" si="6"/>
        <v/>
      </c>
      <c r="O46" s="49" t="str">
        <f t="shared" si="7"/>
        <v/>
      </c>
      <c r="P46" s="50" t="str">
        <f t="shared" si="5"/>
        <v/>
      </c>
      <c r="Q46" s="53"/>
      <c r="R46" s="45"/>
    </row>
    <row r="47" spans="1:18">
      <c r="A47" s="23">
        <v>37</v>
      </c>
      <c r="B47" s="26" t="s">
        <v>6</v>
      </c>
      <c r="C47" s="27"/>
      <c r="D47" s="27"/>
      <c r="E47" s="27"/>
      <c r="F47" s="34"/>
      <c r="G47" s="37"/>
      <c r="H47" s="37"/>
      <c r="I47" s="53"/>
      <c r="J47" s="53"/>
      <c r="K47" s="46"/>
      <c r="L47" s="54"/>
      <c r="M47" s="48"/>
      <c r="N47" s="49" t="str">
        <f t="shared" si="6"/>
        <v/>
      </c>
      <c r="O47" s="49" t="str">
        <f t="shared" si="7"/>
        <v/>
      </c>
      <c r="P47" s="50" t="str">
        <f t="shared" si="5"/>
        <v/>
      </c>
      <c r="Q47" s="53"/>
      <c r="R47" s="45"/>
    </row>
    <row r="48" spans="1:18">
      <c r="A48" s="23">
        <v>38</v>
      </c>
      <c r="B48" s="26" t="s">
        <v>6</v>
      </c>
      <c r="C48" s="27"/>
      <c r="D48" s="27"/>
      <c r="E48" s="27"/>
      <c r="F48" s="34"/>
      <c r="G48" s="30"/>
      <c r="H48" s="30"/>
      <c r="I48" s="53"/>
      <c r="J48" s="53"/>
      <c r="K48" s="46"/>
      <c r="L48" s="54"/>
      <c r="M48" s="48"/>
      <c r="N48" s="49" t="str">
        <f t="shared" si="6"/>
        <v/>
      </c>
      <c r="O48" s="49" t="str">
        <f t="shared" si="7"/>
        <v/>
      </c>
      <c r="P48" s="50" t="str">
        <f t="shared" si="5"/>
        <v/>
      </c>
      <c r="Q48" s="53"/>
      <c r="R48" s="45"/>
    </row>
    <row r="49" spans="1:18">
      <c r="A49" s="23">
        <v>39</v>
      </c>
      <c r="B49" s="26" t="s">
        <v>6</v>
      </c>
      <c r="C49" s="27"/>
      <c r="D49" s="27"/>
      <c r="E49" s="27"/>
      <c r="F49" s="34"/>
      <c r="G49" s="37"/>
      <c r="H49" s="37"/>
      <c r="I49" s="53"/>
      <c r="J49" s="53"/>
      <c r="K49" s="46"/>
      <c r="L49" s="54"/>
      <c r="M49" s="48"/>
      <c r="N49" s="49" t="str">
        <f t="shared" si="6"/>
        <v/>
      </c>
      <c r="O49" s="49" t="str">
        <f t="shared" si="7"/>
        <v/>
      </c>
      <c r="P49" s="50" t="str">
        <f t="shared" si="5"/>
        <v/>
      </c>
      <c r="Q49" s="53"/>
      <c r="R49" s="45"/>
    </row>
    <row r="50" spans="1:18">
      <c r="A50" s="23">
        <v>40</v>
      </c>
      <c r="B50" s="26" t="s">
        <v>6</v>
      </c>
      <c r="C50" s="27"/>
      <c r="D50" s="27"/>
      <c r="E50" s="27"/>
      <c r="F50" s="34"/>
      <c r="G50" s="30"/>
      <c r="H50" s="30"/>
      <c r="I50" s="53"/>
      <c r="J50" s="53"/>
      <c r="K50" s="46"/>
      <c r="L50" s="54"/>
      <c r="M50" s="48"/>
      <c r="N50" s="49" t="str">
        <f t="shared" si="6"/>
        <v/>
      </c>
      <c r="O50" s="49" t="str">
        <f t="shared" si="7"/>
        <v/>
      </c>
      <c r="P50" s="50" t="str">
        <f t="shared" si="5"/>
        <v/>
      </c>
      <c r="Q50" s="53"/>
      <c r="R50" s="45"/>
    </row>
    <row r="51" spans="1:18">
      <c r="A51" s="23">
        <v>41</v>
      </c>
      <c r="B51" s="26" t="s">
        <v>6</v>
      </c>
      <c r="C51" s="27"/>
      <c r="D51" s="27"/>
      <c r="E51" s="27"/>
      <c r="F51" s="34"/>
      <c r="G51" s="37"/>
      <c r="H51" s="37"/>
      <c r="I51" s="53"/>
      <c r="J51" s="53"/>
      <c r="K51" s="46"/>
      <c r="L51" s="54"/>
      <c r="M51" s="48"/>
      <c r="N51" s="49" t="str">
        <f t="shared" si="6"/>
        <v/>
      </c>
      <c r="O51" s="49" t="str">
        <f t="shared" si="7"/>
        <v/>
      </c>
      <c r="P51" s="50" t="str">
        <f t="shared" si="5"/>
        <v/>
      </c>
      <c r="Q51" s="53"/>
      <c r="R51" s="45"/>
    </row>
    <row r="52" spans="1:18">
      <c r="A52" s="23">
        <v>42</v>
      </c>
      <c r="B52" s="26" t="s">
        <v>6</v>
      </c>
      <c r="C52" s="27"/>
      <c r="D52" s="27"/>
      <c r="E52" s="27"/>
      <c r="F52" s="34"/>
      <c r="G52" s="30"/>
      <c r="H52" s="30"/>
      <c r="I52" s="53"/>
      <c r="J52" s="53"/>
      <c r="K52" s="46"/>
      <c r="L52" s="54"/>
      <c r="M52" s="48"/>
      <c r="N52" s="49" t="str">
        <f t="shared" si="6"/>
        <v/>
      </c>
      <c r="O52" s="49" t="str">
        <f t="shared" si="7"/>
        <v/>
      </c>
      <c r="P52" s="50" t="str">
        <f t="shared" si="5"/>
        <v/>
      </c>
      <c r="Q52" s="53"/>
      <c r="R52" s="45"/>
    </row>
    <row r="53" spans="1:18">
      <c r="A53" s="23">
        <v>43</v>
      </c>
      <c r="B53" s="26" t="s">
        <v>6</v>
      </c>
      <c r="C53" s="27"/>
      <c r="D53" s="27"/>
      <c r="E53" s="27"/>
      <c r="F53" s="34"/>
      <c r="G53" s="37"/>
      <c r="H53" s="37"/>
      <c r="I53" s="53"/>
      <c r="J53" s="53"/>
      <c r="K53" s="46"/>
      <c r="L53" s="54"/>
      <c r="M53" s="48"/>
      <c r="N53" s="49" t="str">
        <f t="shared" si="6"/>
        <v/>
      </c>
      <c r="O53" s="49" t="str">
        <f t="shared" si="7"/>
        <v/>
      </c>
      <c r="P53" s="50" t="str">
        <f t="shared" si="5"/>
        <v/>
      </c>
      <c r="Q53" s="53"/>
      <c r="R53" s="45"/>
    </row>
    <row r="54" spans="1:18">
      <c r="A54" s="23">
        <v>44</v>
      </c>
      <c r="B54" s="26" t="s">
        <v>6</v>
      </c>
      <c r="C54" s="27"/>
      <c r="D54" s="27"/>
      <c r="E54" s="27"/>
      <c r="F54" s="34"/>
      <c r="G54" s="30"/>
      <c r="H54" s="30"/>
      <c r="I54" s="53"/>
      <c r="J54" s="53"/>
      <c r="K54" s="46"/>
      <c r="L54" s="54"/>
      <c r="M54" s="48"/>
      <c r="N54" s="49" t="str">
        <f t="shared" si="6"/>
        <v/>
      </c>
      <c r="O54" s="49" t="str">
        <f t="shared" si="7"/>
        <v/>
      </c>
      <c r="P54" s="50" t="str">
        <f t="shared" si="5"/>
        <v/>
      </c>
      <c r="Q54" s="53"/>
      <c r="R54" s="45"/>
    </row>
    <row r="55" spans="1:18">
      <c r="A55" s="23">
        <v>45</v>
      </c>
      <c r="B55" s="26" t="s">
        <v>6</v>
      </c>
      <c r="C55" s="27"/>
      <c r="D55" s="27"/>
      <c r="E55" s="27"/>
      <c r="F55" s="34"/>
      <c r="G55" s="37"/>
      <c r="H55" s="37"/>
      <c r="I55" s="53"/>
      <c r="J55" s="53"/>
      <c r="K55" s="46"/>
      <c r="L55" s="54"/>
      <c r="M55" s="48"/>
      <c r="N55" s="49" t="str">
        <f t="shared" si="6"/>
        <v/>
      </c>
      <c r="O55" s="49" t="str">
        <f t="shared" si="7"/>
        <v/>
      </c>
      <c r="P55" s="50" t="str">
        <f t="shared" si="5"/>
        <v/>
      </c>
      <c r="Q55" s="53"/>
      <c r="R55" s="45"/>
    </row>
    <row r="56" spans="1:18">
      <c r="A56" s="23">
        <v>46</v>
      </c>
      <c r="B56" s="26" t="s">
        <v>6</v>
      </c>
      <c r="C56" s="27"/>
      <c r="D56" s="27"/>
      <c r="E56" s="27"/>
      <c r="F56" s="34"/>
      <c r="G56" s="30"/>
      <c r="H56" s="30"/>
      <c r="I56" s="53"/>
      <c r="J56" s="53"/>
      <c r="K56" s="46"/>
      <c r="L56" s="54"/>
      <c r="M56" s="48"/>
      <c r="N56" s="49" t="str">
        <f t="shared" si="6"/>
        <v/>
      </c>
      <c r="O56" s="49" t="str">
        <f t="shared" si="7"/>
        <v/>
      </c>
      <c r="P56" s="50" t="str">
        <f t="shared" si="5"/>
        <v/>
      </c>
      <c r="Q56" s="53"/>
      <c r="R56" s="45"/>
    </row>
    <row r="57" spans="1:18">
      <c r="A57" s="23">
        <v>47</v>
      </c>
      <c r="B57" s="26" t="s">
        <v>6</v>
      </c>
      <c r="C57" s="27"/>
      <c r="D57" s="27"/>
      <c r="E57" s="27"/>
      <c r="F57" s="34"/>
      <c r="G57" s="37"/>
      <c r="H57" s="37"/>
      <c r="I57" s="53"/>
      <c r="J57" s="53"/>
      <c r="K57" s="46"/>
      <c r="L57" s="54"/>
      <c r="M57" s="48"/>
      <c r="N57" s="49" t="str">
        <f t="shared" si="6"/>
        <v/>
      </c>
      <c r="O57" s="49" t="str">
        <f t="shared" si="7"/>
        <v/>
      </c>
      <c r="P57" s="50" t="str">
        <f t="shared" si="5"/>
        <v/>
      </c>
      <c r="Q57" s="53"/>
      <c r="R57" s="45"/>
    </row>
    <row r="58" spans="1:18">
      <c r="A58" s="23">
        <v>48</v>
      </c>
      <c r="B58" s="26" t="s">
        <v>6</v>
      </c>
      <c r="C58" s="27"/>
      <c r="D58" s="27"/>
      <c r="E58" s="27"/>
      <c r="F58" s="34"/>
      <c r="G58" s="30"/>
      <c r="H58" s="30"/>
      <c r="I58" s="53"/>
      <c r="J58" s="53"/>
      <c r="K58" s="46"/>
      <c r="L58" s="54"/>
      <c r="M58" s="48"/>
      <c r="N58" s="49" t="str">
        <f t="shared" si="6"/>
        <v/>
      </c>
      <c r="O58" s="49" t="str">
        <f t="shared" si="7"/>
        <v/>
      </c>
      <c r="P58" s="50" t="str">
        <f t="shared" si="5"/>
        <v/>
      </c>
      <c r="Q58" s="53"/>
      <c r="R58" s="45"/>
    </row>
    <row r="59" spans="1:18">
      <c r="A59" s="23">
        <v>49</v>
      </c>
      <c r="B59" s="26" t="s">
        <v>6</v>
      </c>
      <c r="C59" s="27"/>
      <c r="D59" s="27"/>
      <c r="E59" s="27"/>
      <c r="F59" s="34"/>
      <c r="G59" s="37"/>
      <c r="H59" s="37"/>
      <c r="I59" s="53"/>
      <c r="J59" s="53"/>
      <c r="K59" s="46"/>
      <c r="L59" s="54"/>
      <c r="M59" s="48"/>
      <c r="N59" s="49" t="str">
        <f t="shared" si="6"/>
        <v/>
      </c>
      <c r="O59" s="49" t="str">
        <f t="shared" si="7"/>
        <v/>
      </c>
      <c r="P59" s="50" t="str">
        <f t="shared" si="5"/>
        <v/>
      </c>
      <c r="Q59" s="53"/>
      <c r="R59" s="45"/>
    </row>
    <row r="60" spans="1:18">
      <c r="A60" s="23">
        <v>50</v>
      </c>
      <c r="B60" s="26" t="s">
        <v>6</v>
      </c>
      <c r="C60" s="27"/>
      <c r="D60" s="27"/>
      <c r="E60" s="27"/>
      <c r="F60" s="34"/>
      <c r="G60" s="30"/>
      <c r="H60" s="30"/>
      <c r="I60" s="53"/>
      <c r="J60" s="53"/>
      <c r="K60" s="46"/>
      <c r="L60" s="54"/>
      <c r="M60" s="48"/>
      <c r="N60" s="49" t="str">
        <f t="shared" si="6"/>
        <v/>
      </c>
      <c r="O60" s="49" t="str">
        <f t="shared" si="7"/>
        <v/>
      </c>
      <c r="P60" s="50" t="str">
        <f t="shared" si="5"/>
        <v/>
      </c>
      <c r="Q60" s="53"/>
      <c r="R60" s="45"/>
    </row>
    <row r="62" spans="2:2">
      <c r="B62" s="38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sortState ref="A10:R60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E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B6" workbookViewId="0">
      <selection activeCell="E22" sqref="E22"/>
    </sheetView>
  </sheetViews>
  <sheetFormatPr defaultColWidth="9.14444444444444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298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55" t="s">
        <v>1</v>
      </c>
      <c r="R2" s="56">
        <f>COUNTA(M11:M60)</f>
        <v>11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55"/>
      <c r="R3" s="56"/>
    </row>
    <row r="4" spans="1:18">
      <c r="A4" s="14" t="s">
        <v>2</v>
      </c>
      <c r="B4" s="15"/>
      <c r="C4" s="14" t="s">
        <v>81</v>
      </c>
      <c r="E4" s="16" t="s">
        <v>3</v>
      </c>
      <c r="F4" s="17"/>
      <c r="Q4" s="21" t="s">
        <v>4</v>
      </c>
      <c r="R4" s="57">
        <f>COUNTIF(P11:P60,"победитель")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56">
        <f>COUNTIF(P11:P60,"призер")</f>
        <v>2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56">
        <f>COUNTIF(P11:P60,"участник")</f>
        <v>8</v>
      </c>
    </row>
    <row r="7" spans="1:18">
      <c r="A7" s="14" t="s">
        <v>12</v>
      </c>
      <c r="B7" s="15"/>
      <c r="C7" s="14">
        <v>11</v>
      </c>
      <c r="E7" s="17"/>
      <c r="F7" s="17"/>
      <c r="P7" s="39"/>
      <c r="Q7" s="21" t="s">
        <v>13</v>
      </c>
      <c r="R7" s="58">
        <v>0.45</v>
      </c>
    </row>
    <row r="8" spans="1:18">
      <c r="A8" s="14" t="s">
        <v>14</v>
      </c>
      <c r="B8" s="15"/>
      <c r="C8" s="18">
        <v>45932</v>
      </c>
      <c r="F8" s="17"/>
      <c r="Q8" s="59" t="s">
        <v>15</v>
      </c>
      <c r="R8" s="58">
        <f>(R4+R5)/R2</f>
        <v>0.272727272727273</v>
      </c>
    </row>
    <row r="9" spans="3:18">
      <c r="C9" s="19" t="s">
        <v>16</v>
      </c>
      <c r="D9" s="19"/>
      <c r="E9" s="20">
        <v>30</v>
      </c>
      <c r="G9" s="21" t="s">
        <v>17</v>
      </c>
      <c r="H9" s="22">
        <f>E9/2</f>
        <v>15</v>
      </c>
      <c r="J9" s="40" t="s">
        <v>18</v>
      </c>
      <c r="K9" s="41">
        <f>MAX(M11:M60)</f>
        <v>26</v>
      </c>
      <c r="L9" s="42" t="str">
        <f>IF(K9*100/E9&gt;=50,"победитель","участник")</f>
        <v>победитель</v>
      </c>
      <c r="P9" s="43">
        <f>R8-45%</f>
        <v>-0.177272727272727</v>
      </c>
      <c r="Q9" s="21" t="s">
        <v>19</v>
      </c>
      <c r="R9" s="60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44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61"/>
      <c r="T10" s="61"/>
      <c r="U10" s="61"/>
    </row>
    <row r="11" s="9" customFormat="1" ht="12.95" customHeight="1" spans="1:18">
      <c r="A11" s="23">
        <v>10</v>
      </c>
      <c r="B11" s="26" t="s">
        <v>6</v>
      </c>
      <c r="C11" s="27" t="s">
        <v>287</v>
      </c>
      <c r="D11" s="27" t="s">
        <v>246</v>
      </c>
      <c r="E11" s="28" t="s">
        <v>246</v>
      </c>
      <c r="F11" s="29"/>
      <c r="G11" s="30"/>
      <c r="H11" s="30"/>
      <c r="I11" s="30"/>
      <c r="J11" s="45" t="s">
        <v>85</v>
      </c>
      <c r="K11" s="46" t="s">
        <v>299</v>
      </c>
      <c r="L11" s="47" t="s">
        <v>300</v>
      </c>
      <c r="M11" s="48">
        <v>26</v>
      </c>
      <c r="N11" s="49">
        <f t="shared" ref="N11:N21" si="0">IF(M11="","",M11/$E$9)</f>
        <v>0.866666666666667</v>
      </c>
      <c r="O11" s="49">
        <f t="shared" ref="O11:O21" si="1">IF(M11="","",M11/$K$9)</f>
        <v>1</v>
      </c>
      <c r="P11" s="50" t="str">
        <f t="shared" ref="P11:P21" si="2">IF(M11="","",IF($K$9=M11,$L$9,IF(M11&gt;=$H$9,"призер","участник")))</f>
        <v>победитель</v>
      </c>
      <c r="Q11" s="53" t="s">
        <v>88</v>
      </c>
      <c r="R11" s="45" t="s">
        <v>85</v>
      </c>
    </row>
    <row r="12" s="9" customFormat="1" ht="12.95" customHeight="1" spans="1:18">
      <c r="A12" s="23">
        <v>8</v>
      </c>
      <c r="B12" s="26" t="s">
        <v>6</v>
      </c>
      <c r="C12" s="27" t="s">
        <v>250</v>
      </c>
      <c r="D12" s="27" t="s">
        <v>254</v>
      </c>
      <c r="E12" s="28" t="s">
        <v>283</v>
      </c>
      <c r="F12" s="29"/>
      <c r="G12" s="30"/>
      <c r="H12" s="30"/>
      <c r="I12" s="30"/>
      <c r="J12" s="45" t="s">
        <v>85</v>
      </c>
      <c r="K12" s="46" t="s">
        <v>299</v>
      </c>
      <c r="L12" s="47" t="s">
        <v>301</v>
      </c>
      <c r="M12" s="48">
        <v>24</v>
      </c>
      <c r="N12" s="49">
        <f t="shared" si="0"/>
        <v>0.8</v>
      </c>
      <c r="O12" s="49">
        <f t="shared" si="1"/>
        <v>0.923076923076923</v>
      </c>
      <c r="P12" s="50" t="str">
        <f t="shared" si="2"/>
        <v>призер</v>
      </c>
      <c r="Q12" s="53" t="s">
        <v>88</v>
      </c>
      <c r="R12" s="45" t="s">
        <v>85</v>
      </c>
    </row>
    <row r="13" spans="1:18">
      <c r="A13" s="23">
        <v>7</v>
      </c>
      <c r="B13" s="26" t="s">
        <v>6</v>
      </c>
      <c r="C13" s="27" t="s">
        <v>245</v>
      </c>
      <c r="D13" s="27" t="s">
        <v>302</v>
      </c>
      <c r="E13" s="28" t="s">
        <v>278</v>
      </c>
      <c r="F13" s="29"/>
      <c r="G13" s="30"/>
      <c r="H13" s="30"/>
      <c r="I13" s="30"/>
      <c r="J13" s="45" t="s">
        <v>85</v>
      </c>
      <c r="K13" s="46" t="s">
        <v>299</v>
      </c>
      <c r="L13" s="47" t="s">
        <v>303</v>
      </c>
      <c r="M13" s="48">
        <v>22</v>
      </c>
      <c r="N13" s="49">
        <f t="shared" si="0"/>
        <v>0.733333333333333</v>
      </c>
      <c r="O13" s="49">
        <f t="shared" si="1"/>
        <v>0.846153846153846</v>
      </c>
      <c r="P13" s="50" t="str">
        <f t="shared" si="2"/>
        <v>призер</v>
      </c>
      <c r="Q13" s="53" t="s">
        <v>88</v>
      </c>
      <c r="R13" s="45" t="s">
        <v>85</v>
      </c>
    </row>
    <row r="14" spans="1:18">
      <c r="A14" s="23">
        <v>1</v>
      </c>
      <c r="B14" s="26" t="s">
        <v>6</v>
      </c>
      <c r="C14" s="27" t="s">
        <v>257</v>
      </c>
      <c r="D14" s="27" t="s">
        <v>254</v>
      </c>
      <c r="E14" s="28" t="s">
        <v>254</v>
      </c>
      <c r="F14" s="31"/>
      <c r="G14" s="30"/>
      <c r="H14" s="30"/>
      <c r="I14" s="46"/>
      <c r="J14" s="45" t="s">
        <v>85</v>
      </c>
      <c r="K14" s="46" t="s">
        <v>299</v>
      </c>
      <c r="L14" s="47" t="s">
        <v>304</v>
      </c>
      <c r="M14" s="48">
        <v>13</v>
      </c>
      <c r="N14" s="49">
        <f t="shared" si="0"/>
        <v>0.433333333333333</v>
      </c>
      <c r="O14" s="49">
        <f t="shared" si="1"/>
        <v>0.5</v>
      </c>
      <c r="P14" s="50" t="str">
        <f t="shared" si="2"/>
        <v>участник</v>
      </c>
      <c r="Q14" s="53" t="s">
        <v>88</v>
      </c>
      <c r="R14" s="45" t="s">
        <v>85</v>
      </c>
    </row>
    <row r="15" spans="1:18">
      <c r="A15" s="23">
        <v>9</v>
      </c>
      <c r="B15" s="26" t="s">
        <v>6</v>
      </c>
      <c r="C15" s="27" t="s">
        <v>250</v>
      </c>
      <c r="D15" s="32" t="s">
        <v>250</v>
      </c>
      <c r="E15" s="28" t="s">
        <v>257</v>
      </c>
      <c r="F15" s="29"/>
      <c r="G15" s="30"/>
      <c r="H15" s="30"/>
      <c r="I15" s="30"/>
      <c r="J15" s="45" t="s">
        <v>85</v>
      </c>
      <c r="K15" s="46" t="s">
        <v>299</v>
      </c>
      <c r="L15" s="51" t="s">
        <v>305</v>
      </c>
      <c r="M15" s="48">
        <v>11</v>
      </c>
      <c r="N15" s="49">
        <f t="shared" si="0"/>
        <v>0.366666666666667</v>
      </c>
      <c r="O15" s="49">
        <f t="shared" si="1"/>
        <v>0.423076923076923</v>
      </c>
      <c r="P15" s="50" t="str">
        <f t="shared" si="2"/>
        <v>участник</v>
      </c>
      <c r="Q15" s="53" t="s">
        <v>88</v>
      </c>
      <c r="R15" s="45" t="s">
        <v>85</v>
      </c>
    </row>
    <row r="16" spans="1:18">
      <c r="A16" s="23">
        <v>2</v>
      </c>
      <c r="B16" s="26" t="s">
        <v>6</v>
      </c>
      <c r="C16" s="27" t="s">
        <v>257</v>
      </c>
      <c r="D16" s="27" t="s">
        <v>254</v>
      </c>
      <c r="E16" s="28" t="s">
        <v>254</v>
      </c>
      <c r="F16" s="31"/>
      <c r="G16" s="30"/>
      <c r="H16" s="30"/>
      <c r="I16" s="30"/>
      <c r="J16" s="45" t="s">
        <v>85</v>
      </c>
      <c r="K16" s="46" t="s">
        <v>299</v>
      </c>
      <c r="L16" s="47" t="s">
        <v>306</v>
      </c>
      <c r="M16" s="48">
        <v>9</v>
      </c>
      <c r="N16" s="49">
        <f t="shared" si="0"/>
        <v>0.3</v>
      </c>
      <c r="O16" s="49">
        <f t="shared" si="1"/>
        <v>0.346153846153846</v>
      </c>
      <c r="P16" s="50" t="str">
        <f t="shared" si="2"/>
        <v>участник</v>
      </c>
      <c r="Q16" s="53" t="s">
        <v>88</v>
      </c>
      <c r="R16" s="45" t="s">
        <v>85</v>
      </c>
    </row>
    <row r="17" spans="1:18">
      <c r="A17" s="23">
        <v>4</v>
      </c>
      <c r="B17" s="26" t="s">
        <v>6</v>
      </c>
      <c r="C17" s="27" t="s">
        <v>260</v>
      </c>
      <c r="D17" s="27" t="s">
        <v>254</v>
      </c>
      <c r="E17" s="28" t="s">
        <v>254</v>
      </c>
      <c r="F17" s="29"/>
      <c r="G17" s="30"/>
      <c r="H17" s="30"/>
      <c r="I17" s="30"/>
      <c r="J17" s="45" t="s">
        <v>85</v>
      </c>
      <c r="K17" s="46" t="s">
        <v>299</v>
      </c>
      <c r="L17" s="47" t="s">
        <v>307</v>
      </c>
      <c r="M17" s="48">
        <v>7</v>
      </c>
      <c r="N17" s="49">
        <f t="shared" si="0"/>
        <v>0.233333333333333</v>
      </c>
      <c r="O17" s="49">
        <f t="shared" si="1"/>
        <v>0.269230769230769</v>
      </c>
      <c r="P17" s="50" t="str">
        <f t="shared" si="2"/>
        <v>участник</v>
      </c>
      <c r="Q17" s="53" t="s">
        <v>88</v>
      </c>
      <c r="R17" s="45" t="s">
        <v>85</v>
      </c>
    </row>
    <row r="18" spans="1:18">
      <c r="A18" s="23">
        <v>5</v>
      </c>
      <c r="B18" s="26" t="s">
        <v>6</v>
      </c>
      <c r="C18" s="27" t="s">
        <v>260</v>
      </c>
      <c r="D18" s="33" t="s">
        <v>257</v>
      </c>
      <c r="E18" s="28" t="s">
        <v>284</v>
      </c>
      <c r="F18" s="29"/>
      <c r="G18" s="30"/>
      <c r="H18" s="30"/>
      <c r="I18" s="30"/>
      <c r="J18" s="45" t="s">
        <v>85</v>
      </c>
      <c r="K18" s="46" t="s">
        <v>299</v>
      </c>
      <c r="L18" s="47" t="s">
        <v>308</v>
      </c>
      <c r="M18" s="48">
        <v>7</v>
      </c>
      <c r="N18" s="49">
        <f t="shared" si="0"/>
        <v>0.233333333333333</v>
      </c>
      <c r="O18" s="49">
        <f t="shared" si="1"/>
        <v>0.269230769230769</v>
      </c>
      <c r="P18" s="50" t="str">
        <f t="shared" si="2"/>
        <v>участник</v>
      </c>
      <c r="Q18" s="53" t="s">
        <v>88</v>
      </c>
      <c r="R18" s="45" t="s">
        <v>85</v>
      </c>
    </row>
    <row r="19" spans="1:18">
      <c r="A19" s="23">
        <v>6</v>
      </c>
      <c r="B19" s="26" t="s">
        <v>6</v>
      </c>
      <c r="C19" s="27" t="s">
        <v>245</v>
      </c>
      <c r="D19" s="27" t="s">
        <v>246</v>
      </c>
      <c r="E19" s="28" t="s">
        <v>284</v>
      </c>
      <c r="F19" s="29"/>
      <c r="G19" s="30"/>
      <c r="H19" s="30"/>
      <c r="I19" s="30"/>
      <c r="J19" s="45" t="s">
        <v>85</v>
      </c>
      <c r="K19" s="46" t="s">
        <v>299</v>
      </c>
      <c r="L19" s="47" t="s">
        <v>309</v>
      </c>
      <c r="M19" s="48">
        <v>7</v>
      </c>
      <c r="N19" s="49">
        <f t="shared" si="0"/>
        <v>0.233333333333333</v>
      </c>
      <c r="O19" s="49">
        <f t="shared" si="1"/>
        <v>0.269230769230769</v>
      </c>
      <c r="P19" s="50" t="str">
        <f t="shared" si="2"/>
        <v>участник</v>
      </c>
      <c r="Q19" s="53" t="s">
        <v>88</v>
      </c>
      <c r="R19" s="45" t="s">
        <v>85</v>
      </c>
    </row>
    <row r="20" spans="1:18">
      <c r="A20" s="23">
        <v>11</v>
      </c>
      <c r="B20" s="26" t="s">
        <v>6</v>
      </c>
      <c r="C20" s="27" t="s">
        <v>310</v>
      </c>
      <c r="D20" s="27" t="s">
        <v>260</v>
      </c>
      <c r="E20" s="28" t="s">
        <v>254</v>
      </c>
      <c r="F20" s="29"/>
      <c r="G20" s="30"/>
      <c r="H20" s="30"/>
      <c r="I20" s="30"/>
      <c r="J20" s="45" t="s">
        <v>85</v>
      </c>
      <c r="K20" s="46" t="s">
        <v>299</v>
      </c>
      <c r="L20" s="47" t="s">
        <v>311</v>
      </c>
      <c r="M20" s="48">
        <v>6</v>
      </c>
      <c r="N20" s="49">
        <f t="shared" si="0"/>
        <v>0.2</v>
      </c>
      <c r="O20" s="49">
        <f t="shared" si="1"/>
        <v>0.230769230769231</v>
      </c>
      <c r="P20" s="50" t="str">
        <f t="shared" si="2"/>
        <v>участник</v>
      </c>
      <c r="Q20" s="53" t="s">
        <v>88</v>
      </c>
      <c r="R20" s="45" t="s">
        <v>85</v>
      </c>
    </row>
    <row r="21" spans="1:18">
      <c r="A21" s="23">
        <v>3</v>
      </c>
      <c r="B21" s="26" t="s">
        <v>6</v>
      </c>
      <c r="C21" s="27" t="s">
        <v>262</v>
      </c>
      <c r="D21" s="27" t="s">
        <v>284</v>
      </c>
      <c r="E21" s="28" t="s">
        <v>312</v>
      </c>
      <c r="F21" s="29"/>
      <c r="G21" s="30"/>
      <c r="H21" s="30"/>
      <c r="I21" s="30"/>
      <c r="J21" s="45" t="s">
        <v>85</v>
      </c>
      <c r="K21" s="52" t="s">
        <v>299</v>
      </c>
      <c r="L21" s="47" t="s">
        <v>313</v>
      </c>
      <c r="M21" s="48">
        <v>3</v>
      </c>
      <c r="N21" s="49">
        <f t="shared" si="0"/>
        <v>0.1</v>
      </c>
      <c r="O21" s="49">
        <f t="shared" si="1"/>
        <v>0.115384615384615</v>
      </c>
      <c r="P21" s="50" t="str">
        <f t="shared" si="2"/>
        <v>участник</v>
      </c>
      <c r="Q21" s="53" t="s">
        <v>88</v>
      </c>
      <c r="R21" s="45" t="s">
        <v>85</v>
      </c>
    </row>
    <row r="22" spans="1:18">
      <c r="A22" s="23">
        <v>12</v>
      </c>
      <c r="B22" s="26" t="s">
        <v>6</v>
      </c>
      <c r="C22" s="27"/>
      <c r="D22" s="27"/>
      <c r="E22" s="28"/>
      <c r="F22" s="29"/>
      <c r="G22" s="30"/>
      <c r="H22" s="30"/>
      <c r="I22" s="30"/>
      <c r="J22" s="53"/>
      <c r="K22" s="46"/>
      <c r="L22" s="54"/>
      <c r="M22" s="48"/>
      <c r="N22" s="49" t="str">
        <f t="shared" ref="N11:N42" si="3">IF(M22="","",M22/$E$9)</f>
        <v/>
      </c>
      <c r="O22" s="49" t="str">
        <f t="shared" ref="O11:O42" si="4">IF(M22="","",M22/$K$9)</f>
        <v/>
      </c>
      <c r="P22" s="50" t="str">
        <f t="shared" ref="P12:P60" si="5">IF(M22="","",IF($K$9=M22,$L$9,IF(M22&gt;=$H$9,"призер","участник")))</f>
        <v/>
      </c>
      <c r="Q22" s="53"/>
      <c r="R22" s="45"/>
    </row>
    <row r="23" spans="1:18">
      <c r="A23" s="23">
        <v>13</v>
      </c>
      <c r="B23" s="26" t="s">
        <v>6</v>
      </c>
      <c r="C23" s="27"/>
      <c r="D23" s="27"/>
      <c r="E23" s="27"/>
      <c r="F23" s="34"/>
      <c r="G23" s="30"/>
      <c r="H23" s="30"/>
      <c r="I23" s="53"/>
      <c r="J23" s="53"/>
      <c r="K23" s="46"/>
      <c r="L23" s="54"/>
      <c r="M23" s="48"/>
      <c r="N23" s="49" t="str">
        <f t="shared" si="3"/>
        <v/>
      </c>
      <c r="O23" s="49" t="str">
        <f t="shared" si="4"/>
        <v/>
      </c>
      <c r="P23" s="50" t="str">
        <f t="shared" si="5"/>
        <v/>
      </c>
      <c r="Q23" s="53"/>
      <c r="R23" s="45"/>
    </row>
    <row r="24" spans="1:18">
      <c r="A24" s="23">
        <v>14</v>
      </c>
      <c r="B24" s="26" t="s">
        <v>6</v>
      </c>
      <c r="C24" s="27"/>
      <c r="D24" s="27"/>
      <c r="E24" s="27"/>
      <c r="F24" s="34"/>
      <c r="G24" s="30"/>
      <c r="H24" s="30"/>
      <c r="I24" s="53"/>
      <c r="J24" s="53"/>
      <c r="K24" s="46"/>
      <c r="L24" s="54"/>
      <c r="M24" s="48"/>
      <c r="N24" s="49" t="str">
        <f t="shared" si="3"/>
        <v/>
      </c>
      <c r="O24" s="49" t="str">
        <f t="shared" si="4"/>
        <v/>
      </c>
      <c r="P24" s="50" t="str">
        <f t="shared" si="5"/>
        <v/>
      </c>
      <c r="Q24" s="53"/>
      <c r="R24" s="45"/>
    </row>
    <row r="25" spans="1:18">
      <c r="A25" s="23">
        <v>15</v>
      </c>
      <c r="B25" s="26" t="s">
        <v>6</v>
      </c>
      <c r="C25" s="27"/>
      <c r="D25" s="27"/>
      <c r="E25" s="27"/>
      <c r="F25" s="34"/>
      <c r="G25" s="30"/>
      <c r="H25" s="30"/>
      <c r="I25" s="53"/>
      <c r="J25" s="53"/>
      <c r="K25" s="46"/>
      <c r="M25" s="48"/>
      <c r="N25" s="49" t="str">
        <f t="shared" si="3"/>
        <v/>
      </c>
      <c r="O25" s="49" t="str">
        <f t="shared" si="4"/>
        <v/>
      </c>
      <c r="P25" s="50" t="str">
        <f t="shared" si="5"/>
        <v/>
      </c>
      <c r="Q25" s="53"/>
      <c r="R25" s="45"/>
    </row>
    <row r="26" spans="1:18">
      <c r="A26" s="23">
        <v>16</v>
      </c>
      <c r="B26" s="26" t="s">
        <v>6</v>
      </c>
      <c r="C26" s="27"/>
      <c r="D26" s="27"/>
      <c r="E26" s="27"/>
      <c r="F26" s="34"/>
      <c r="G26" s="30"/>
      <c r="H26" s="30"/>
      <c r="I26" s="53"/>
      <c r="J26" s="53"/>
      <c r="K26" s="46"/>
      <c r="L26" s="54"/>
      <c r="M26" s="48"/>
      <c r="N26" s="49" t="str">
        <f t="shared" si="3"/>
        <v/>
      </c>
      <c r="O26" s="49" t="str">
        <f t="shared" si="4"/>
        <v/>
      </c>
      <c r="P26" s="50" t="str">
        <f t="shared" si="5"/>
        <v/>
      </c>
      <c r="Q26" s="53"/>
      <c r="R26" s="45"/>
    </row>
    <row r="27" spans="1:18">
      <c r="A27" s="23">
        <v>17</v>
      </c>
      <c r="B27" s="26" t="s">
        <v>6</v>
      </c>
      <c r="C27" s="27"/>
      <c r="D27" s="27"/>
      <c r="E27" s="27"/>
      <c r="F27" s="34"/>
      <c r="G27" s="30"/>
      <c r="H27" s="30"/>
      <c r="I27" s="53"/>
      <c r="J27" s="53"/>
      <c r="K27" s="46"/>
      <c r="L27" s="54"/>
      <c r="M27" s="48"/>
      <c r="N27" s="49" t="str">
        <f t="shared" si="3"/>
        <v/>
      </c>
      <c r="O27" s="49" t="str">
        <f t="shared" si="4"/>
        <v/>
      </c>
      <c r="P27" s="50" t="str">
        <f t="shared" si="5"/>
        <v/>
      </c>
      <c r="Q27" s="53"/>
      <c r="R27" s="45"/>
    </row>
    <row r="28" spans="1:18">
      <c r="A28" s="23">
        <v>18</v>
      </c>
      <c r="B28" s="26" t="s">
        <v>6</v>
      </c>
      <c r="C28" s="27"/>
      <c r="D28" s="27"/>
      <c r="E28" s="27"/>
      <c r="F28" s="34"/>
      <c r="G28" s="30"/>
      <c r="H28" s="30"/>
      <c r="I28" s="53"/>
      <c r="J28" s="53"/>
      <c r="K28" s="46"/>
      <c r="L28" s="54"/>
      <c r="M28" s="48"/>
      <c r="N28" s="49" t="str">
        <f t="shared" si="3"/>
        <v/>
      </c>
      <c r="O28" s="49" t="str">
        <f t="shared" si="4"/>
        <v/>
      </c>
      <c r="P28" s="50" t="str">
        <f t="shared" si="5"/>
        <v/>
      </c>
      <c r="Q28" s="53"/>
      <c r="R28" s="45"/>
    </row>
    <row r="29" spans="1:18">
      <c r="A29" s="23">
        <v>19</v>
      </c>
      <c r="B29" s="26" t="s">
        <v>6</v>
      </c>
      <c r="C29" s="27"/>
      <c r="D29" s="27"/>
      <c r="E29" s="27"/>
      <c r="F29" s="34"/>
      <c r="G29" s="30"/>
      <c r="H29" s="30"/>
      <c r="I29" s="53"/>
      <c r="J29" s="53"/>
      <c r="K29" s="46"/>
      <c r="L29" s="54"/>
      <c r="M29" s="48"/>
      <c r="N29" s="49" t="str">
        <f t="shared" si="3"/>
        <v/>
      </c>
      <c r="O29" s="49" t="str">
        <f t="shared" si="4"/>
        <v/>
      </c>
      <c r="P29" s="50" t="str">
        <f t="shared" si="5"/>
        <v/>
      </c>
      <c r="Q29" s="53"/>
      <c r="R29" s="45"/>
    </row>
    <row r="30" spans="1:18">
      <c r="A30" s="23">
        <v>20</v>
      </c>
      <c r="B30" s="26" t="s">
        <v>6</v>
      </c>
      <c r="C30" s="27"/>
      <c r="D30" s="27"/>
      <c r="E30" s="27"/>
      <c r="F30" s="34"/>
      <c r="G30" s="30"/>
      <c r="H30" s="30"/>
      <c r="I30" s="53"/>
      <c r="J30" s="53"/>
      <c r="K30" s="46"/>
      <c r="L30" s="54"/>
      <c r="M30" s="48"/>
      <c r="N30" s="49" t="str">
        <f t="shared" si="3"/>
        <v/>
      </c>
      <c r="O30" s="49" t="str">
        <f t="shared" si="4"/>
        <v/>
      </c>
      <c r="P30" s="50" t="str">
        <f t="shared" si="5"/>
        <v/>
      </c>
      <c r="Q30" s="53"/>
      <c r="R30" s="45"/>
    </row>
    <row r="31" spans="1:18">
      <c r="A31" s="23">
        <v>21</v>
      </c>
      <c r="B31" s="26" t="s">
        <v>6</v>
      </c>
      <c r="C31" s="27"/>
      <c r="D31" s="27"/>
      <c r="E31" s="27"/>
      <c r="F31" s="34"/>
      <c r="G31" s="30"/>
      <c r="H31" s="30"/>
      <c r="I31" s="53"/>
      <c r="J31" s="53"/>
      <c r="K31" s="46"/>
      <c r="L31" s="54"/>
      <c r="M31" s="48"/>
      <c r="N31" s="49" t="str">
        <f t="shared" si="3"/>
        <v/>
      </c>
      <c r="O31" s="49" t="str">
        <f t="shared" si="4"/>
        <v/>
      </c>
      <c r="P31" s="50" t="str">
        <f t="shared" si="5"/>
        <v/>
      </c>
      <c r="Q31" s="53"/>
      <c r="R31" s="45"/>
    </row>
    <row r="32" spans="1:18">
      <c r="A32" s="23">
        <v>22</v>
      </c>
      <c r="B32" s="26" t="s">
        <v>6</v>
      </c>
      <c r="C32" s="27"/>
      <c r="D32" s="27"/>
      <c r="E32" s="27"/>
      <c r="F32" s="34"/>
      <c r="G32" s="30"/>
      <c r="H32" s="30"/>
      <c r="I32" s="53"/>
      <c r="J32" s="53"/>
      <c r="K32" s="46"/>
      <c r="L32" s="54"/>
      <c r="M32" s="48"/>
      <c r="N32" s="49" t="str">
        <f t="shared" si="3"/>
        <v/>
      </c>
      <c r="O32" s="49" t="str">
        <f t="shared" si="4"/>
        <v/>
      </c>
      <c r="P32" s="50" t="str">
        <f t="shared" si="5"/>
        <v/>
      </c>
      <c r="Q32" s="53"/>
      <c r="R32" s="45"/>
    </row>
    <row r="33" spans="1:18">
      <c r="A33" s="23">
        <v>23</v>
      </c>
      <c r="B33" s="26" t="s">
        <v>6</v>
      </c>
      <c r="C33" s="27"/>
      <c r="D33" s="27"/>
      <c r="E33" s="27"/>
      <c r="F33" s="34"/>
      <c r="G33" s="30"/>
      <c r="H33" s="30"/>
      <c r="I33" s="53"/>
      <c r="J33" s="53"/>
      <c r="K33" s="46"/>
      <c r="L33" s="54"/>
      <c r="M33" s="48"/>
      <c r="N33" s="49" t="str">
        <f t="shared" si="3"/>
        <v/>
      </c>
      <c r="O33" s="49" t="str">
        <f t="shared" si="4"/>
        <v/>
      </c>
      <c r="P33" s="50" t="str">
        <f t="shared" si="5"/>
        <v/>
      </c>
      <c r="Q33" s="53"/>
      <c r="R33" s="45"/>
    </row>
    <row r="34" spans="1:18">
      <c r="A34" s="23">
        <v>24</v>
      </c>
      <c r="B34" s="26" t="s">
        <v>6</v>
      </c>
      <c r="C34" s="27"/>
      <c r="D34" s="27"/>
      <c r="E34" s="27"/>
      <c r="F34" s="34"/>
      <c r="G34" s="30"/>
      <c r="H34" s="30"/>
      <c r="I34" s="53"/>
      <c r="J34" s="53"/>
      <c r="K34" s="46"/>
      <c r="L34" s="54"/>
      <c r="M34" s="48"/>
      <c r="N34" s="49" t="str">
        <f t="shared" si="3"/>
        <v/>
      </c>
      <c r="O34" s="49" t="str">
        <f t="shared" si="4"/>
        <v/>
      </c>
      <c r="P34" s="50" t="str">
        <f t="shared" si="5"/>
        <v/>
      </c>
      <c r="Q34" s="53"/>
      <c r="R34" s="45"/>
    </row>
    <row r="35" spans="1:18">
      <c r="A35" s="23">
        <v>25</v>
      </c>
      <c r="B35" s="26" t="s">
        <v>6</v>
      </c>
      <c r="C35" s="27"/>
      <c r="D35" s="27"/>
      <c r="E35" s="27"/>
      <c r="F35" s="34"/>
      <c r="G35" s="30"/>
      <c r="H35" s="30"/>
      <c r="I35" s="53"/>
      <c r="J35" s="53"/>
      <c r="K35" s="46"/>
      <c r="L35" s="54"/>
      <c r="M35" s="48"/>
      <c r="N35" s="49" t="str">
        <f t="shared" si="3"/>
        <v/>
      </c>
      <c r="O35" s="49" t="str">
        <f t="shared" si="4"/>
        <v/>
      </c>
      <c r="P35" s="50" t="str">
        <f t="shared" si="5"/>
        <v/>
      </c>
      <c r="Q35" s="53"/>
      <c r="R35" s="45"/>
    </row>
    <row r="36" spans="1:18">
      <c r="A36" s="23">
        <v>26</v>
      </c>
      <c r="B36" s="26" t="s">
        <v>6</v>
      </c>
      <c r="C36" s="27"/>
      <c r="D36" s="27"/>
      <c r="E36" s="27"/>
      <c r="F36" s="34"/>
      <c r="G36" s="30"/>
      <c r="H36" s="30"/>
      <c r="I36" s="53"/>
      <c r="J36" s="53"/>
      <c r="K36" s="46"/>
      <c r="L36" s="54"/>
      <c r="M36" s="48"/>
      <c r="N36" s="49" t="str">
        <f t="shared" si="3"/>
        <v/>
      </c>
      <c r="O36" s="49" t="str">
        <f t="shared" si="4"/>
        <v/>
      </c>
      <c r="P36" s="50" t="str">
        <f t="shared" si="5"/>
        <v/>
      </c>
      <c r="Q36" s="53"/>
      <c r="R36" s="45"/>
    </row>
    <row r="37" spans="1:18">
      <c r="A37" s="23">
        <v>27</v>
      </c>
      <c r="B37" s="26" t="s">
        <v>6</v>
      </c>
      <c r="C37" s="35"/>
      <c r="D37" s="35"/>
      <c r="E37" s="35"/>
      <c r="F37" s="36"/>
      <c r="G37" s="30"/>
      <c r="H37" s="30"/>
      <c r="I37" s="45"/>
      <c r="J37" s="45"/>
      <c r="K37" s="46"/>
      <c r="L37" s="54"/>
      <c r="M37" s="48"/>
      <c r="N37" s="49" t="str">
        <f t="shared" si="3"/>
        <v/>
      </c>
      <c r="O37" s="49" t="str">
        <f t="shared" si="4"/>
        <v/>
      </c>
      <c r="P37" s="50" t="str">
        <f t="shared" si="5"/>
        <v/>
      </c>
      <c r="Q37" s="53"/>
      <c r="R37" s="45"/>
    </row>
    <row r="38" spans="1:18">
      <c r="A38" s="23">
        <v>28</v>
      </c>
      <c r="B38" s="26" t="s">
        <v>6</v>
      </c>
      <c r="C38" s="27"/>
      <c r="D38" s="27"/>
      <c r="E38" s="27"/>
      <c r="F38" s="34"/>
      <c r="G38" s="30"/>
      <c r="H38" s="30"/>
      <c r="I38" s="53"/>
      <c r="J38" s="53"/>
      <c r="K38" s="46"/>
      <c r="L38" s="54"/>
      <c r="M38" s="48"/>
      <c r="N38" s="49" t="str">
        <f t="shared" si="3"/>
        <v/>
      </c>
      <c r="O38" s="49" t="str">
        <f t="shared" si="4"/>
        <v/>
      </c>
      <c r="P38" s="50" t="str">
        <f t="shared" si="5"/>
        <v/>
      </c>
      <c r="Q38" s="53"/>
      <c r="R38" s="45"/>
    </row>
    <row r="39" spans="1:18">
      <c r="A39" s="23">
        <v>29</v>
      </c>
      <c r="B39" s="26" t="s">
        <v>6</v>
      </c>
      <c r="C39" s="27"/>
      <c r="D39" s="27"/>
      <c r="E39" s="27"/>
      <c r="F39" s="34"/>
      <c r="G39" s="30"/>
      <c r="H39" s="30"/>
      <c r="I39" s="53"/>
      <c r="J39" s="53"/>
      <c r="K39" s="46"/>
      <c r="L39" s="54"/>
      <c r="M39" s="48"/>
      <c r="N39" s="49" t="str">
        <f t="shared" si="3"/>
        <v/>
      </c>
      <c r="O39" s="49" t="str">
        <f t="shared" si="4"/>
        <v/>
      </c>
      <c r="P39" s="50" t="str">
        <f t="shared" si="5"/>
        <v/>
      </c>
      <c r="Q39" s="53"/>
      <c r="R39" s="45"/>
    </row>
    <row r="40" spans="1:18">
      <c r="A40" s="23">
        <v>30</v>
      </c>
      <c r="B40" s="26" t="s">
        <v>6</v>
      </c>
      <c r="C40" s="27"/>
      <c r="D40" s="27"/>
      <c r="E40" s="27"/>
      <c r="F40" s="34"/>
      <c r="G40" s="30"/>
      <c r="H40" s="30"/>
      <c r="I40" s="53"/>
      <c r="J40" s="53"/>
      <c r="K40" s="46"/>
      <c r="L40" s="54"/>
      <c r="M40" s="48"/>
      <c r="N40" s="49" t="str">
        <f t="shared" si="3"/>
        <v/>
      </c>
      <c r="O40" s="49" t="str">
        <f t="shared" si="4"/>
        <v/>
      </c>
      <c r="P40" s="50" t="str">
        <f t="shared" si="5"/>
        <v/>
      </c>
      <c r="Q40" s="53"/>
      <c r="R40" s="45"/>
    </row>
    <row r="41" spans="1:18">
      <c r="A41" s="23">
        <v>31</v>
      </c>
      <c r="B41" s="26" t="s">
        <v>6</v>
      </c>
      <c r="C41" s="27"/>
      <c r="D41" s="27"/>
      <c r="E41" s="27"/>
      <c r="F41" s="34"/>
      <c r="G41" s="30"/>
      <c r="H41" s="30"/>
      <c r="I41" s="53"/>
      <c r="J41" s="53"/>
      <c r="K41" s="46"/>
      <c r="L41" s="54"/>
      <c r="M41" s="48"/>
      <c r="N41" s="49" t="str">
        <f t="shared" si="3"/>
        <v/>
      </c>
      <c r="O41" s="49" t="str">
        <f t="shared" si="4"/>
        <v/>
      </c>
      <c r="P41" s="50" t="str">
        <f t="shared" si="5"/>
        <v/>
      </c>
      <c r="Q41" s="53"/>
      <c r="R41" s="45"/>
    </row>
    <row r="42" spans="1:18">
      <c r="A42" s="23">
        <v>32</v>
      </c>
      <c r="B42" s="26" t="s">
        <v>6</v>
      </c>
      <c r="C42" s="27"/>
      <c r="D42" s="27"/>
      <c r="E42" s="27"/>
      <c r="F42" s="34"/>
      <c r="G42" s="30"/>
      <c r="H42" s="30"/>
      <c r="I42" s="53"/>
      <c r="J42" s="53"/>
      <c r="K42" s="46"/>
      <c r="L42" s="54"/>
      <c r="M42" s="48"/>
      <c r="N42" s="49" t="str">
        <f t="shared" si="3"/>
        <v/>
      </c>
      <c r="O42" s="49" t="str">
        <f t="shared" si="4"/>
        <v/>
      </c>
      <c r="P42" s="50" t="str">
        <f t="shared" si="5"/>
        <v/>
      </c>
      <c r="Q42" s="53"/>
      <c r="R42" s="45"/>
    </row>
    <row r="43" spans="1:18">
      <c r="A43" s="23">
        <v>33</v>
      </c>
      <c r="B43" s="26" t="s">
        <v>6</v>
      </c>
      <c r="C43" s="27"/>
      <c r="D43" s="27"/>
      <c r="E43" s="27"/>
      <c r="F43" s="34"/>
      <c r="G43" s="37"/>
      <c r="H43" s="37"/>
      <c r="I43" s="53"/>
      <c r="J43" s="53"/>
      <c r="K43" s="46"/>
      <c r="L43" s="54"/>
      <c r="M43" s="48"/>
      <c r="N43" s="49" t="str">
        <f t="shared" ref="N43:N60" si="6">IF(M43="","",M43/$E$9)</f>
        <v/>
      </c>
      <c r="O43" s="49" t="str">
        <f t="shared" ref="O43:O60" si="7">IF(M43="","",M43/$K$9)</f>
        <v/>
      </c>
      <c r="P43" s="50" t="str">
        <f t="shared" si="5"/>
        <v/>
      </c>
      <c r="Q43" s="53"/>
      <c r="R43" s="45"/>
    </row>
    <row r="44" spans="1:18">
      <c r="A44" s="23">
        <v>34</v>
      </c>
      <c r="B44" s="26" t="s">
        <v>6</v>
      </c>
      <c r="C44" s="27"/>
      <c r="D44" s="27"/>
      <c r="E44" s="27"/>
      <c r="F44" s="34"/>
      <c r="G44" s="30"/>
      <c r="H44" s="30"/>
      <c r="I44" s="53"/>
      <c r="J44" s="53"/>
      <c r="K44" s="46"/>
      <c r="L44" s="54"/>
      <c r="M44" s="48"/>
      <c r="N44" s="49" t="str">
        <f t="shared" si="6"/>
        <v/>
      </c>
      <c r="O44" s="49" t="str">
        <f t="shared" si="7"/>
        <v/>
      </c>
      <c r="P44" s="50" t="str">
        <f t="shared" si="5"/>
        <v/>
      </c>
      <c r="Q44" s="53"/>
      <c r="R44" s="45"/>
    </row>
    <row r="45" spans="1:18">
      <c r="A45" s="23">
        <v>35</v>
      </c>
      <c r="B45" s="26" t="s">
        <v>6</v>
      </c>
      <c r="C45" s="27"/>
      <c r="D45" s="27"/>
      <c r="E45" s="27"/>
      <c r="F45" s="34"/>
      <c r="G45" s="37"/>
      <c r="H45" s="37"/>
      <c r="I45" s="53"/>
      <c r="J45" s="53"/>
      <c r="K45" s="46"/>
      <c r="L45" s="54"/>
      <c r="M45" s="48"/>
      <c r="N45" s="49" t="str">
        <f t="shared" si="6"/>
        <v/>
      </c>
      <c r="O45" s="49" t="str">
        <f t="shared" si="7"/>
        <v/>
      </c>
      <c r="P45" s="50" t="str">
        <f t="shared" si="5"/>
        <v/>
      </c>
      <c r="Q45" s="53"/>
      <c r="R45" s="45"/>
    </row>
    <row r="46" spans="1:18">
      <c r="A46" s="23">
        <v>36</v>
      </c>
      <c r="B46" s="26" t="s">
        <v>6</v>
      </c>
      <c r="C46" s="27"/>
      <c r="D46" s="27"/>
      <c r="E46" s="27"/>
      <c r="F46" s="34"/>
      <c r="G46" s="30"/>
      <c r="H46" s="30"/>
      <c r="I46" s="53"/>
      <c r="J46" s="53"/>
      <c r="K46" s="46"/>
      <c r="L46" s="54"/>
      <c r="M46" s="48"/>
      <c r="N46" s="49" t="str">
        <f t="shared" si="6"/>
        <v/>
      </c>
      <c r="O46" s="49" t="str">
        <f t="shared" si="7"/>
        <v/>
      </c>
      <c r="P46" s="50" t="str">
        <f t="shared" si="5"/>
        <v/>
      </c>
      <c r="Q46" s="53"/>
      <c r="R46" s="45"/>
    </row>
    <row r="47" spans="1:18">
      <c r="A47" s="23">
        <v>37</v>
      </c>
      <c r="B47" s="26" t="s">
        <v>6</v>
      </c>
      <c r="C47" s="27"/>
      <c r="D47" s="27"/>
      <c r="E47" s="27"/>
      <c r="F47" s="34"/>
      <c r="G47" s="37"/>
      <c r="H47" s="37"/>
      <c r="I47" s="53"/>
      <c r="J47" s="53"/>
      <c r="K47" s="46"/>
      <c r="L47" s="54"/>
      <c r="M47" s="48"/>
      <c r="N47" s="49" t="str">
        <f t="shared" si="6"/>
        <v/>
      </c>
      <c r="O47" s="49" t="str">
        <f t="shared" si="7"/>
        <v/>
      </c>
      <c r="P47" s="50" t="str">
        <f t="shared" si="5"/>
        <v/>
      </c>
      <c r="Q47" s="53"/>
      <c r="R47" s="45"/>
    </row>
    <row r="48" spans="1:18">
      <c r="A48" s="23">
        <v>38</v>
      </c>
      <c r="B48" s="26" t="s">
        <v>6</v>
      </c>
      <c r="C48" s="27"/>
      <c r="D48" s="27"/>
      <c r="E48" s="27"/>
      <c r="F48" s="34"/>
      <c r="G48" s="30"/>
      <c r="H48" s="30"/>
      <c r="I48" s="53"/>
      <c r="J48" s="53"/>
      <c r="K48" s="46"/>
      <c r="L48" s="54"/>
      <c r="M48" s="48"/>
      <c r="N48" s="49" t="str">
        <f t="shared" si="6"/>
        <v/>
      </c>
      <c r="O48" s="49" t="str">
        <f t="shared" si="7"/>
        <v/>
      </c>
      <c r="P48" s="50" t="str">
        <f t="shared" si="5"/>
        <v/>
      </c>
      <c r="Q48" s="53"/>
      <c r="R48" s="45"/>
    </row>
    <row r="49" spans="1:18">
      <c r="A49" s="23">
        <v>39</v>
      </c>
      <c r="B49" s="26" t="s">
        <v>6</v>
      </c>
      <c r="C49" s="27"/>
      <c r="D49" s="27"/>
      <c r="E49" s="27"/>
      <c r="F49" s="34"/>
      <c r="G49" s="37"/>
      <c r="H49" s="37"/>
      <c r="I49" s="53"/>
      <c r="J49" s="53"/>
      <c r="K49" s="46"/>
      <c r="L49" s="54"/>
      <c r="M49" s="48"/>
      <c r="N49" s="49" t="str">
        <f t="shared" si="6"/>
        <v/>
      </c>
      <c r="O49" s="49" t="str">
        <f t="shared" si="7"/>
        <v/>
      </c>
      <c r="P49" s="50" t="str">
        <f t="shared" si="5"/>
        <v/>
      </c>
      <c r="Q49" s="53"/>
      <c r="R49" s="45"/>
    </row>
    <row r="50" spans="1:18">
      <c r="A50" s="23">
        <v>40</v>
      </c>
      <c r="B50" s="26" t="s">
        <v>6</v>
      </c>
      <c r="C50" s="27"/>
      <c r="D50" s="27"/>
      <c r="E50" s="27"/>
      <c r="F50" s="34"/>
      <c r="G50" s="30"/>
      <c r="H50" s="30"/>
      <c r="I50" s="53"/>
      <c r="J50" s="53"/>
      <c r="K50" s="46"/>
      <c r="L50" s="54"/>
      <c r="M50" s="48"/>
      <c r="N50" s="49" t="str">
        <f t="shared" si="6"/>
        <v/>
      </c>
      <c r="O50" s="49" t="str">
        <f t="shared" si="7"/>
        <v/>
      </c>
      <c r="P50" s="50" t="str">
        <f t="shared" si="5"/>
        <v/>
      </c>
      <c r="Q50" s="53"/>
      <c r="R50" s="45"/>
    </row>
    <row r="51" spans="1:18">
      <c r="A51" s="23">
        <v>41</v>
      </c>
      <c r="B51" s="26" t="s">
        <v>6</v>
      </c>
      <c r="C51" s="27"/>
      <c r="D51" s="27"/>
      <c r="E51" s="27"/>
      <c r="F51" s="34"/>
      <c r="G51" s="37"/>
      <c r="H51" s="37"/>
      <c r="I51" s="53"/>
      <c r="J51" s="53"/>
      <c r="K51" s="46"/>
      <c r="L51" s="54"/>
      <c r="M51" s="48"/>
      <c r="N51" s="49" t="str">
        <f t="shared" si="6"/>
        <v/>
      </c>
      <c r="O51" s="49" t="str">
        <f t="shared" si="7"/>
        <v/>
      </c>
      <c r="P51" s="50" t="str">
        <f t="shared" si="5"/>
        <v/>
      </c>
      <c r="Q51" s="53"/>
      <c r="R51" s="45"/>
    </row>
    <row r="52" spans="1:18">
      <c r="A52" s="23">
        <v>42</v>
      </c>
      <c r="B52" s="26" t="s">
        <v>6</v>
      </c>
      <c r="C52" s="27"/>
      <c r="D52" s="27"/>
      <c r="E52" s="27"/>
      <c r="F52" s="34"/>
      <c r="G52" s="30"/>
      <c r="H52" s="30"/>
      <c r="I52" s="53"/>
      <c r="J52" s="53"/>
      <c r="K52" s="46"/>
      <c r="L52" s="54"/>
      <c r="M52" s="48"/>
      <c r="N52" s="49" t="str">
        <f t="shared" si="6"/>
        <v/>
      </c>
      <c r="O52" s="49" t="str">
        <f t="shared" si="7"/>
        <v/>
      </c>
      <c r="P52" s="50" t="str">
        <f t="shared" si="5"/>
        <v/>
      </c>
      <c r="Q52" s="53"/>
      <c r="R52" s="45"/>
    </row>
    <row r="53" spans="1:18">
      <c r="A53" s="23">
        <v>43</v>
      </c>
      <c r="B53" s="26" t="s">
        <v>6</v>
      </c>
      <c r="C53" s="27"/>
      <c r="D53" s="27"/>
      <c r="E53" s="27"/>
      <c r="F53" s="34"/>
      <c r="G53" s="37"/>
      <c r="H53" s="37"/>
      <c r="I53" s="53"/>
      <c r="J53" s="53"/>
      <c r="K53" s="46"/>
      <c r="L53" s="54"/>
      <c r="M53" s="48"/>
      <c r="N53" s="49" t="str">
        <f t="shared" si="6"/>
        <v/>
      </c>
      <c r="O53" s="49" t="str">
        <f t="shared" si="7"/>
        <v/>
      </c>
      <c r="P53" s="50" t="str">
        <f t="shared" si="5"/>
        <v/>
      </c>
      <c r="Q53" s="53"/>
      <c r="R53" s="45"/>
    </row>
    <row r="54" spans="1:18">
      <c r="A54" s="23">
        <v>44</v>
      </c>
      <c r="B54" s="26" t="s">
        <v>6</v>
      </c>
      <c r="C54" s="27"/>
      <c r="D54" s="27"/>
      <c r="E54" s="27"/>
      <c r="F54" s="34"/>
      <c r="G54" s="30"/>
      <c r="H54" s="30"/>
      <c r="I54" s="53"/>
      <c r="J54" s="53"/>
      <c r="K54" s="46"/>
      <c r="L54" s="54"/>
      <c r="M54" s="48"/>
      <c r="N54" s="49" t="str">
        <f t="shared" si="6"/>
        <v/>
      </c>
      <c r="O54" s="49" t="str">
        <f t="shared" si="7"/>
        <v/>
      </c>
      <c r="P54" s="50" t="str">
        <f t="shared" si="5"/>
        <v/>
      </c>
      <c r="Q54" s="53"/>
      <c r="R54" s="45"/>
    </row>
    <row r="55" spans="1:18">
      <c r="A55" s="23">
        <v>45</v>
      </c>
      <c r="B55" s="26" t="s">
        <v>6</v>
      </c>
      <c r="C55" s="27"/>
      <c r="D55" s="27"/>
      <c r="E55" s="27"/>
      <c r="F55" s="34"/>
      <c r="G55" s="37"/>
      <c r="H55" s="37"/>
      <c r="I55" s="53"/>
      <c r="J55" s="53"/>
      <c r="K55" s="46"/>
      <c r="L55" s="54"/>
      <c r="M55" s="48"/>
      <c r="N55" s="49" t="str">
        <f t="shared" si="6"/>
        <v/>
      </c>
      <c r="O55" s="49" t="str">
        <f t="shared" si="7"/>
        <v/>
      </c>
      <c r="P55" s="50" t="str">
        <f t="shared" si="5"/>
        <v/>
      </c>
      <c r="Q55" s="53"/>
      <c r="R55" s="45"/>
    </row>
    <row r="56" spans="1:18">
      <c r="A56" s="23">
        <v>46</v>
      </c>
      <c r="B56" s="26" t="s">
        <v>6</v>
      </c>
      <c r="C56" s="27"/>
      <c r="D56" s="27"/>
      <c r="E56" s="27"/>
      <c r="F56" s="34"/>
      <c r="G56" s="30"/>
      <c r="H56" s="30"/>
      <c r="I56" s="53"/>
      <c r="J56" s="53"/>
      <c r="K56" s="46"/>
      <c r="L56" s="54"/>
      <c r="M56" s="48"/>
      <c r="N56" s="49" t="str">
        <f t="shared" si="6"/>
        <v/>
      </c>
      <c r="O56" s="49" t="str">
        <f t="shared" si="7"/>
        <v/>
      </c>
      <c r="P56" s="50" t="str">
        <f t="shared" si="5"/>
        <v/>
      </c>
      <c r="Q56" s="53"/>
      <c r="R56" s="45"/>
    </row>
    <row r="57" spans="1:18">
      <c r="A57" s="23">
        <v>47</v>
      </c>
      <c r="B57" s="26" t="s">
        <v>6</v>
      </c>
      <c r="C57" s="27"/>
      <c r="D57" s="27"/>
      <c r="E57" s="27"/>
      <c r="F57" s="34"/>
      <c r="G57" s="37"/>
      <c r="H57" s="37"/>
      <c r="I57" s="53"/>
      <c r="J57" s="53"/>
      <c r="K57" s="46"/>
      <c r="L57" s="54"/>
      <c r="M57" s="48"/>
      <c r="N57" s="49" t="str">
        <f t="shared" si="6"/>
        <v/>
      </c>
      <c r="O57" s="49" t="str">
        <f t="shared" si="7"/>
        <v/>
      </c>
      <c r="P57" s="50" t="str">
        <f t="shared" si="5"/>
        <v/>
      </c>
      <c r="Q57" s="53"/>
      <c r="R57" s="45"/>
    </row>
    <row r="58" spans="1:18">
      <c r="A58" s="23">
        <v>48</v>
      </c>
      <c r="B58" s="26" t="s">
        <v>6</v>
      </c>
      <c r="C58" s="27"/>
      <c r="D58" s="27"/>
      <c r="E58" s="27"/>
      <c r="F58" s="34"/>
      <c r="G58" s="30"/>
      <c r="H58" s="30"/>
      <c r="I58" s="53"/>
      <c r="J58" s="53"/>
      <c r="K58" s="46"/>
      <c r="L58" s="54"/>
      <c r="M58" s="48"/>
      <c r="N58" s="49" t="str">
        <f t="shared" si="6"/>
        <v/>
      </c>
      <c r="O58" s="49" t="str">
        <f t="shared" si="7"/>
        <v/>
      </c>
      <c r="P58" s="50" t="str">
        <f t="shared" si="5"/>
        <v/>
      </c>
      <c r="Q58" s="53"/>
      <c r="R58" s="45"/>
    </row>
    <row r="59" spans="1:18">
      <c r="A59" s="23">
        <v>49</v>
      </c>
      <c r="B59" s="26" t="s">
        <v>6</v>
      </c>
      <c r="C59" s="27"/>
      <c r="D59" s="27"/>
      <c r="E59" s="27"/>
      <c r="F59" s="34"/>
      <c r="G59" s="37"/>
      <c r="H59" s="37"/>
      <c r="I59" s="53"/>
      <c r="J59" s="53"/>
      <c r="K59" s="46"/>
      <c r="L59" s="54"/>
      <c r="M59" s="48"/>
      <c r="N59" s="49" t="str">
        <f t="shared" si="6"/>
        <v/>
      </c>
      <c r="O59" s="49" t="str">
        <f t="shared" si="7"/>
        <v/>
      </c>
      <c r="P59" s="50" t="str">
        <f t="shared" si="5"/>
        <v/>
      </c>
      <c r="Q59" s="53"/>
      <c r="R59" s="45"/>
    </row>
    <row r="60" spans="1:18">
      <c r="A60" s="23">
        <v>50</v>
      </c>
      <c r="B60" s="26" t="s">
        <v>6</v>
      </c>
      <c r="C60" s="27"/>
      <c r="D60" s="27"/>
      <c r="E60" s="27"/>
      <c r="F60" s="34"/>
      <c r="G60" s="30"/>
      <c r="H60" s="30"/>
      <c r="I60" s="53"/>
      <c r="J60" s="53"/>
      <c r="K60" s="46"/>
      <c r="L60" s="54"/>
      <c r="M60" s="48"/>
      <c r="N60" s="49" t="str">
        <f t="shared" si="6"/>
        <v/>
      </c>
      <c r="O60" s="49" t="str">
        <f t="shared" si="7"/>
        <v/>
      </c>
      <c r="P60" s="50" t="str">
        <f t="shared" si="5"/>
        <v/>
      </c>
      <c r="Q60" s="53"/>
      <c r="R60" s="45"/>
    </row>
    <row r="62" spans="2:2">
      <c r="B62" s="38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sortState ref="A10:R60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E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8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dcterms:created xsi:type="dcterms:W3CDTF">2007-11-07T20:16:00Z</dcterms:created>
  <cp:lastPrinted>2025-09-10T05:49:00Z</cp:lastPrinted>
  <dcterms:modified xsi:type="dcterms:W3CDTF">2025-10-10T08:57:20Z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628A3E6D88EC4E3BA381F26C3E940D3F_12</vt:lpwstr>
  </property>
  <property fmtid="{D5CDD505-2E9C-101B-9397-08002B2CF9AE}" pid="3" name="KSOProductBuildVer">
    <vt:lpwstr>1049-12.2.0.22549</vt:lpwstr>
  </property>
</Properties>
</file>